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ridc01\home$\tmulvey\My Documents\PRICE TRANSPARENCY\"/>
    </mc:Choice>
  </mc:AlternateContent>
  <bookViews>
    <workbookView xWindow="0" yWindow="0" windowWidth="17280" windowHeight="735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E52" i="1" l="1"/>
  <c r="F52" i="1"/>
  <c r="F51" i="1"/>
  <c r="E51" i="1"/>
  <c r="F81" i="1" l="1"/>
  <c r="F372" i="1"/>
  <c r="F371" i="1"/>
  <c r="F375" i="1"/>
  <c r="F380" i="1"/>
  <c r="G69" i="1" l="1"/>
  <c r="G70" i="1"/>
  <c r="G71" i="1"/>
  <c r="G72" i="1"/>
  <c r="G73" i="1"/>
  <c r="G74" i="1"/>
  <c r="G75" i="1"/>
  <c r="G76" i="1"/>
  <c r="G77" i="1"/>
  <c r="G78" i="1"/>
  <c r="G79" i="1"/>
  <c r="G80" i="1"/>
  <c r="G68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124" i="1"/>
  <c r="H273" i="1"/>
  <c r="I273" i="1"/>
  <c r="K273" i="1"/>
  <c r="L273" i="1"/>
  <c r="M273" i="1"/>
  <c r="N273" i="1"/>
  <c r="O273" i="1"/>
  <c r="P273" i="1"/>
  <c r="Q273" i="1"/>
  <c r="H274" i="1"/>
  <c r="I274" i="1"/>
  <c r="K274" i="1"/>
  <c r="L274" i="1"/>
  <c r="M274" i="1"/>
  <c r="N274" i="1"/>
  <c r="O274" i="1"/>
  <c r="P274" i="1"/>
  <c r="Q274" i="1"/>
  <c r="H275" i="1"/>
  <c r="I275" i="1"/>
  <c r="K275" i="1"/>
  <c r="L275" i="1"/>
  <c r="M275" i="1"/>
  <c r="N275" i="1"/>
  <c r="O275" i="1"/>
  <c r="P275" i="1"/>
  <c r="Q275" i="1"/>
  <c r="H276" i="1"/>
  <c r="I276" i="1"/>
  <c r="K276" i="1"/>
  <c r="L276" i="1"/>
  <c r="M276" i="1"/>
  <c r="N276" i="1"/>
  <c r="O276" i="1"/>
  <c r="P276" i="1"/>
  <c r="Q276" i="1"/>
  <c r="H277" i="1"/>
  <c r="I277" i="1"/>
  <c r="K277" i="1"/>
  <c r="L277" i="1"/>
  <c r="M277" i="1"/>
  <c r="N277" i="1"/>
  <c r="O277" i="1"/>
  <c r="P277" i="1"/>
  <c r="Q277" i="1"/>
  <c r="H278" i="1"/>
  <c r="I278" i="1"/>
  <c r="K278" i="1"/>
  <c r="L278" i="1"/>
  <c r="M278" i="1"/>
  <c r="N278" i="1"/>
  <c r="O278" i="1"/>
  <c r="P278" i="1"/>
  <c r="Q278" i="1"/>
  <c r="H279" i="1"/>
  <c r="I279" i="1"/>
  <c r="K279" i="1"/>
  <c r="L279" i="1"/>
  <c r="M279" i="1"/>
  <c r="N279" i="1"/>
  <c r="O279" i="1"/>
  <c r="P279" i="1"/>
  <c r="Q279" i="1"/>
  <c r="H280" i="1"/>
  <c r="I280" i="1"/>
  <c r="K280" i="1"/>
  <c r="L280" i="1"/>
  <c r="M280" i="1"/>
  <c r="N280" i="1"/>
  <c r="O280" i="1"/>
  <c r="P280" i="1"/>
  <c r="Q280" i="1"/>
  <c r="H281" i="1"/>
  <c r="I281" i="1"/>
  <c r="K281" i="1"/>
  <c r="L281" i="1"/>
  <c r="M281" i="1"/>
  <c r="N281" i="1"/>
  <c r="O281" i="1"/>
  <c r="P281" i="1"/>
  <c r="Q281" i="1"/>
  <c r="H282" i="1"/>
  <c r="I282" i="1"/>
  <c r="K282" i="1"/>
  <c r="L282" i="1"/>
  <c r="M282" i="1"/>
  <c r="N282" i="1"/>
  <c r="O282" i="1"/>
  <c r="P282" i="1"/>
  <c r="Q282" i="1"/>
  <c r="H283" i="1"/>
  <c r="I283" i="1"/>
  <c r="K283" i="1"/>
  <c r="L283" i="1"/>
  <c r="M283" i="1"/>
  <c r="N283" i="1"/>
  <c r="O283" i="1"/>
  <c r="P283" i="1"/>
  <c r="Q283" i="1"/>
  <c r="H284" i="1"/>
  <c r="I284" i="1"/>
  <c r="K284" i="1"/>
  <c r="L284" i="1"/>
  <c r="M284" i="1"/>
  <c r="N284" i="1"/>
  <c r="O284" i="1"/>
  <c r="P284" i="1"/>
  <c r="Q284" i="1"/>
  <c r="H285" i="1"/>
  <c r="I285" i="1"/>
  <c r="K285" i="1"/>
  <c r="L285" i="1"/>
  <c r="M285" i="1"/>
  <c r="N285" i="1"/>
  <c r="O285" i="1"/>
  <c r="P285" i="1"/>
  <c r="Q285" i="1"/>
  <c r="H286" i="1"/>
  <c r="I286" i="1"/>
  <c r="K286" i="1"/>
  <c r="L286" i="1"/>
  <c r="M286" i="1"/>
  <c r="N286" i="1"/>
  <c r="O286" i="1"/>
  <c r="P286" i="1"/>
  <c r="Q286" i="1"/>
  <c r="H287" i="1"/>
  <c r="I287" i="1"/>
  <c r="K287" i="1"/>
  <c r="L287" i="1"/>
  <c r="M287" i="1"/>
  <c r="N287" i="1"/>
  <c r="O287" i="1"/>
  <c r="P287" i="1"/>
  <c r="Q287" i="1"/>
  <c r="H288" i="1"/>
  <c r="I288" i="1"/>
  <c r="K288" i="1"/>
  <c r="L288" i="1"/>
  <c r="M288" i="1"/>
  <c r="N288" i="1"/>
  <c r="O288" i="1"/>
  <c r="P288" i="1"/>
  <c r="Q288" i="1"/>
  <c r="H289" i="1"/>
  <c r="I289" i="1"/>
  <c r="K289" i="1"/>
  <c r="L289" i="1"/>
  <c r="M289" i="1"/>
  <c r="N289" i="1"/>
  <c r="O289" i="1"/>
  <c r="P289" i="1"/>
  <c r="Q289" i="1"/>
  <c r="H290" i="1"/>
  <c r="I290" i="1"/>
  <c r="K290" i="1"/>
  <c r="L290" i="1"/>
  <c r="M290" i="1"/>
  <c r="N290" i="1"/>
  <c r="O290" i="1"/>
  <c r="P290" i="1"/>
  <c r="Q290" i="1"/>
  <c r="H291" i="1"/>
  <c r="I291" i="1"/>
  <c r="K291" i="1"/>
  <c r="L291" i="1"/>
  <c r="M291" i="1"/>
  <c r="N291" i="1"/>
  <c r="O291" i="1"/>
  <c r="P291" i="1"/>
  <c r="Q291" i="1"/>
  <c r="H292" i="1"/>
  <c r="I292" i="1"/>
  <c r="K292" i="1"/>
  <c r="L292" i="1"/>
  <c r="M292" i="1"/>
  <c r="N292" i="1"/>
  <c r="O292" i="1"/>
  <c r="P292" i="1"/>
  <c r="Q292" i="1"/>
  <c r="H293" i="1"/>
  <c r="I293" i="1"/>
  <c r="K293" i="1"/>
  <c r="L293" i="1"/>
  <c r="M293" i="1"/>
  <c r="N293" i="1"/>
  <c r="O293" i="1"/>
  <c r="P293" i="1"/>
  <c r="Q293" i="1"/>
  <c r="H294" i="1"/>
  <c r="I294" i="1"/>
  <c r="K294" i="1"/>
  <c r="L294" i="1"/>
  <c r="M294" i="1"/>
  <c r="N294" i="1"/>
  <c r="O294" i="1"/>
  <c r="P294" i="1"/>
  <c r="Q294" i="1"/>
  <c r="H295" i="1"/>
  <c r="I295" i="1"/>
  <c r="K295" i="1"/>
  <c r="L295" i="1"/>
  <c r="M295" i="1"/>
  <c r="N295" i="1"/>
  <c r="O295" i="1"/>
  <c r="P295" i="1"/>
  <c r="Q295" i="1"/>
  <c r="H296" i="1"/>
  <c r="I296" i="1"/>
  <c r="K296" i="1"/>
  <c r="L296" i="1"/>
  <c r="M296" i="1"/>
  <c r="N296" i="1"/>
  <c r="O296" i="1"/>
  <c r="P296" i="1"/>
  <c r="Q296" i="1"/>
  <c r="H297" i="1"/>
  <c r="I297" i="1"/>
  <c r="K297" i="1"/>
  <c r="L297" i="1"/>
  <c r="M297" i="1"/>
  <c r="N297" i="1"/>
  <c r="O297" i="1"/>
  <c r="P297" i="1"/>
  <c r="Q297" i="1"/>
  <c r="H298" i="1"/>
  <c r="I298" i="1"/>
  <c r="K298" i="1"/>
  <c r="L298" i="1"/>
  <c r="M298" i="1"/>
  <c r="N298" i="1"/>
  <c r="O298" i="1"/>
  <c r="P298" i="1"/>
  <c r="Q298" i="1"/>
  <c r="H299" i="1"/>
  <c r="I299" i="1"/>
  <c r="K299" i="1"/>
  <c r="L299" i="1"/>
  <c r="M299" i="1"/>
  <c r="N299" i="1"/>
  <c r="O299" i="1"/>
  <c r="P299" i="1"/>
  <c r="Q299" i="1"/>
  <c r="H300" i="1"/>
  <c r="I300" i="1"/>
  <c r="K300" i="1"/>
  <c r="L300" i="1"/>
  <c r="M300" i="1"/>
  <c r="N300" i="1"/>
  <c r="O300" i="1"/>
  <c r="P300" i="1"/>
  <c r="Q300" i="1"/>
  <c r="H301" i="1"/>
  <c r="I301" i="1"/>
  <c r="K301" i="1"/>
  <c r="L301" i="1"/>
  <c r="M301" i="1"/>
  <c r="N301" i="1"/>
  <c r="O301" i="1"/>
  <c r="P301" i="1"/>
  <c r="Q301" i="1"/>
  <c r="H302" i="1"/>
  <c r="I302" i="1"/>
  <c r="K302" i="1"/>
  <c r="L302" i="1"/>
  <c r="M302" i="1"/>
  <c r="N302" i="1"/>
  <c r="O302" i="1"/>
  <c r="P302" i="1"/>
  <c r="Q302" i="1"/>
  <c r="H303" i="1"/>
  <c r="I303" i="1"/>
  <c r="K303" i="1"/>
  <c r="L303" i="1"/>
  <c r="M303" i="1"/>
  <c r="N303" i="1"/>
  <c r="O303" i="1"/>
  <c r="P303" i="1"/>
  <c r="Q303" i="1"/>
  <c r="H304" i="1"/>
  <c r="I304" i="1"/>
  <c r="K304" i="1"/>
  <c r="L304" i="1"/>
  <c r="M304" i="1"/>
  <c r="N304" i="1"/>
  <c r="O304" i="1"/>
  <c r="P304" i="1"/>
  <c r="Q304" i="1"/>
  <c r="H305" i="1"/>
  <c r="I305" i="1"/>
  <c r="K305" i="1"/>
  <c r="L305" i="1"/>
  <c r="M305" i="1"/>
  <c r="N305" i="1"/>
  <c r="O305" i="1"/>
  <c r="P305" i="1"/>
  <c r="Q305" i="1"/>
  <c r="H306" i="1"/>
  <c r="I306" i="1"/>
  <c r="K306" i="1"/>
  <c r="L306" i="1"/>
  <c r="M306" i="1"/>
  <c r="N306" i="1"/>
  <c r="O306" i="1"/>
  <c r="P306" i="1"/>
  <c r="Q306" i="1"/>
  <c r="H307" i="1"/>
  <c r="I307" i="1"/>
  <c r="K307" i="1"/>
  <c r="L307" i="1"/>
  <c r="M307" i="1"/>
  <c r="N307" i="1"/>
  <c r="O307" i="1"/>
  <c r="P307" i="1"/>
  <c r="Q307" i="1"/>
  <c r="H308" i="1"/>
  <c r="I308" i="1"/>
  <c r="K308" i="1"/>
  <c r="L308" i="1"/>
  <c r="M308" i="1"/>
  <c r="N308" i="1"/>
  <c r="O308" i="1"/>
  <c r="P308" i="1"/>
  <c r="Q308" i="1"/>
  <c r="H309" i="1"/>
  <c r="I309" i="1"/>
  <c r="K309" i="1"/>
  <c r="L309" i="1"/>
  <c r="M309" i="1"/>
  <c r="N309" i="1"/>
  <c r="O309" i="1"/>
  <c r="P309" i="1"/>
  <c r="Q309" i="1"/>
  <c r="H310" i="1"/>
  <c r="I310" i="1"/>
  <c r="K310" i="1"/>
  <c r="L310" i="1"/>
  <c r="M310" i="1"/>
  <c r="N310" i="1"/>
  <c r="O310" i="1"/>
  <c r="P310" i="1"/>
  <c r="Q310" i="1"/>
  <c r="H311" i="1"/>
  <c r="I311" i="1"/>
  <c r="K311" i="1"/>
  <c r="L311" i="1"/>
  <c r="M311" i="1"/>
  <c r="N311" i="1"/>
  <c r="O311" i="1"/>
  <c r="P311" i="1"/>
  <c r="Q311" i="1"/>
  <c r="H312" i="1"/>
  <c r="I312" i="1"/>
  <c r="K312" i="1"/>
  <c r="L312" i="1"/>
  <c r="M312" i="1"/>
  <c r="N312" i="1"/>
  <c r="O312" i="1"/>
  <c r="P312" i="1"/>
  <c r="Q312" i="1"/>
  <c r="H313" i="1"/>
  <c r="I313" i="1"/>
  <c r="K313" i="1"/>
  <c r="L313" i="1"/>
  <c r="M313" i="1"/>
  <c r="N313" i="1"/>
  <c r="O313" i="1"/>
  <c r="P313" i="1"/>
  <c r="Q313" i="1"/>
  <c r="H314" i="1"/>
  <c r="I314" i="1"/>
  <c r="K314" i="1"/>
  <c r="L314" i="1"/>
  <c r="M314" i="1"/>
  <c r="N314" i="1"/>
  <c r="O314" i="1"/>
  <c r="P314" i="1"/>
  <c r="Q314" i="1"/>
  <c r="H315" i="1"/>
  <c r="I315" i="1"/>
  <c r="K315" i="1"/>
  <c r="L315" i="1"/>
  <c r="M315" i="1"/>
  <c r="N315" i="1"/>
  <c r="O315" i="1"/>
  <c r="P315" i="1"/>
  <c r="Q315" i="1"/>
  <c r="H316" i="1"/>
  <c r="I316" i="1"/>
  <c r="K316" i="1"/>
  <c r="L316" i="1"/>
  <c r="M316" i="1"/>
  <c r="N316" i="1"/>
  <c r="O316" i="1"/>
  <c r="P316" i="1"/>
  <c r="Q316" i="1"/>
  <c r="H317" i="1"/>
  <c r="I317" i="1"/>
  <c r="K317" i="1"/>
  <c r="L317" i="1"/>
  <c r="M317" i="1"/>
  <c r="N317" i="1"/>
  <c r="O317" i="1"/>
  <c r="P317" i="1"/>
  <c r="Q317" i="1"/>
  <c r="H318" i="1"/>
  <c r="I318" i="1"/>
  <c r="K318" i="1"/>
  <c r="L318" i="1"/>
  <c r="M318" i="1"/>
  <c r="N318" i="1"/>
  <c r="O318" i="1"/>
  <c r="P318" i="1"/>
  <c r="Q318" i="1"/>
  <c r="H319" i="1"/>
  <c r="I319" i="1"/>
  <c r="K319" i="1"/>
  <c r="L319" i="1"/>
  <c r="M319" i="1"/>
  <c r="N319" i="1"/>
  <c r="O319" i="1"/>
  <c r="P319" i="1"/>
  <c r="Q319" i="1"/>
  <c r="H320" i="1"/>
  <c r="I320" i="1"/>
  <c r="K320" i="1"/>
  <c r="L320" i="1"/>
  <c r="M320" i="1"/>
  <c r="N320" i="1"/>
  <c r="O320" i="1"/>
  <c r="P320" i="1"/>
  <c r="Q320" i="1"/>
  <c r="H321" i="1"/>
  <c r="I321" i="1"/>
  <c r="K321" i="1"/>
  <c r="L321" i="1"/>
  <c r="M321" i="1"/>
  <c r="N321" i="1"/>
  <c r="O321" i="1"/>
  <c r="P321" i="1"/>
  <c r="Q321" i="1"/>
  <c r="H322" i="1"/>
  <c r="I322" i="1"/>
  <c r="K322" i="1"/>
  <c r="L322" i="1"/>
  <c r="M322" i="1"/>
  <c r="N322" i="1"/>
  <c r="O322" i="1"/>
  <c r="P322" i="1"/>
  <c r="Q322" i="1"/>
  <c r="H323" i="1"/>
  <c r="I323" i="1"/>
  <c r="K323" i="1"/>
  <c r="L323" i="1"/>
  <c r="M323" i="1"/>
  <c r="N323" i="1"/>
  <c r="O323" i="1"/>
  <c r="P323" i="1"/>
  <c r="Q323" i="1"/>
  <c r="H324" i="1"/>
  <c r="I324" i="1"/>
  <c r="K324" i="1"/>
  <c r="L324" i="1"/>
  <c r="M324" i="1"/>
  <c r="N324" i="1"/>
  <c r="O324" i="1"/>
  <c r="P324" i="1"/>
  <c r="Q324" i="1"/>
  <c r="H325" i="1"/>
  <c r="I325" i="1"/>
  <c r="K325" i="1"/>
  <c r="L325" i="1"/>
  <c r="M325" i="1"/>
  <c r="N325" i="1"/>
  <c r="O325" i="1"/>
  <c r="P325" i="1"/>
  <c r="Q325" i="1"/>
  <c r="H326" i="1"/>
  <c r="I326" i="1"/>
  <c r="K326" i="1"/>
  <c r="L326" i="1"/>
  <c r="M326" i="1"/>
  <c r="N326" i="1"/>
  <c r="O326" i="1"/>
  <c r="P326" i="1"/>
  <c r="Q326" i="1"/>
  <c r="H327" i="1"/>
  <c r="I327" i="1"/>
  <c r="K327" i="1"/>
  <c r="L327" i="1"/>
  <c r="M327" i="1"/>
  <c r="N327" i="1"/>
  <c r="O327" i="1"/>
  <c r="P327" i="1"/>
  <c r="Q327" i="1"/>
  <c r="H328" i="1"/>
  <c r="I328" i="1"/>
  <c r="K328" i="1"/>
  <c r="L328" i="1"/>
  <c r="M328" i="1"/>
  <c r="N328" i="1"/>
  <c r="O328" i="1"/>
  <c r="P328" i="1"/>
  <c r="Q328" i="1"/>
  <c r="H329" i="1"/>
  <c r="I329" i="1"/>
  <c r="K329" i="1"/>
  <c r="L329" i="1"/>
  <c r="M329" i="1"/>
  <c r="N329" i="1"/>
  <c r="O329" i="1"/>
  <c r="P329" i="1"/>
  <c r="Q329" i="1"/>
  <c r="H330" i="1"/>
  <c r="I330" i="1"/>
  <c r="K330" i="1"/>
  <c r="L330" i="1"/>
  <c r="M330" i="1"/>
  <c r="N330" i="1"/>
  <c r="O330" i="1"/>
  <c r="P330" i="1"/>
  <c r="Q330" i="1"/>
  <c r="H331" i="1"/>
  <c r="I331" i="1"/>
  <c r="K331" i="1"/>
  <c r="L331" i="1"/>
  <c r="M331" i="1"/>
  <c r="N331" i="1"/>
  <c r="O331" i="1"/>
  <c r="P331" i="1"/>
  <c r="Q331" i="1"/>
  <c r="H332" i="1"/>
  <c r="I332" i="1"/>
  <c r="K332" i="1"/>
  <c r="L332" i="1"/>
  <c r="M332" i="1"/>
  <c r="N332" i="1"/>
  <c r="O332" i="1"/>
  <c r="P332" i="1"/>
  <c r="Q332" i="1"/>
  <c r="H333" i="1"/>
  <c r="I333" i="1"/>
  <c r="K333" i="1"/>
  <c r="L333" i="1"/>
  <c r="M333" i="1"/>
  <c r="N333" i="1"/>
  <c r="O333" i="1"/>
  <c r="P333" i="1"/>
  <c r="Q333" i="1"/>
  <c r="H334" i="1"/>
  <c r="I334" i="1"/>
  <c r="K334" i="1"/>
  <c r="L334" i="1"/>
  <c r="M334" i="1"/>
  <c r="N334" i="1"/>
  <c r="O334" i="1"/>
  <c r="P334" i="1"/>
  <c r="Q334" i="1"/>
  <c r="H335" i="1"/>
  <c r="I335" i="1"/>
  <c r="K335" i="1"/>
  <c r="L335" i="1"/>
  <c r="M335" i="1"/>
  <c r="N335" i="1"/>
  <c r="O335" i="1"/>
  <c r="P335" i="1"/>
  <c r="Q335" i="1"/>
  <c r="H336" i="1"/>
  <c r="I336" i="1"/>
  <c r="K336" i="1"/>
  <c r="L336" i="1"/>
  <c r="M336" i="1"/>
  <c r="N336" i="1"/>
  <c r="O336" i="1"/>
  <c r="P336" i="1"/>
  <c r="Q336" i="1"/>
  <c r="H337" i="1"/>
  <c r="I337" i="1"/>
  <c r="K337" i="1"/>
  <c r="L337" i="1"/>
  <c r="M337" i="1"/>
  <c r="N337" i="1"/>
  <c r="O337" i="1"/>
  <c r="P337" i="1"/>
  <c r="Q337" i="1"/>
  <c r="H338" i="1"/>
  <c r="I338" i="1"/>
  <c r="K338" i="1"/>
  <c r="L338" i="1"/>
  <c r="M338" i="1"/>
  <c r="N338" i="1"/>
  <c r="O338" i="1"/>
  <c r="P338" i="1"/>
  <c r="Q338" i="1"/>
  <c r="H339" i="1"/>
  <c r="I339" i="1"/>
  <c r="K339" i="1"/>
  <c r="L339" i="1"/>
  <c r="M339" i="1"/>
  <c r="N339" i="1"/>
  <c r="O339" i="1"/>
  <c r="P339" i="1"/>
  <c r="Q339" i="1"/>
  <c r="H340" i="1"/>
  <c r="I340" i="1"/>
  <c r="K340" i="1"/>
  <c r="L340" i="1"/>
  <c r="M340" i="1"/>
  <c r="N340" i="1"/>
  <c r="O340" i="1"/>
  <c r="P340" i="1"/>
  <c r="Q340" i="1"/>
  <c r="H341" i="1"/>
  <c r="I341" i="1"/>
  <c r="K341" i="1"/>
  <c r="L341" i="1"/>
  <c r="M341" i="1"/>
  <c r="N341" i="1"/>
  <c r="O341" i="1"/>
  <c r="P341" i="1"/>
  <c r="Q341" i="1"/>
  <c r="H342" i="1"/>
  <c r="I342" i="1"/>
  <c r="K342" i="1"/>
  <c r="L342" i="1"/>
  <c r="M342" i="1"/>
  <c r="N342" i="1"/>
  <c r="O342" i="1"/>
  <c r="P342" i="1"/>
  <c r="Q342" i="1"/>
  <c r="H343" i="1"/>
  <c r="I343" i="1"/>
  <c r="K343" i="1"/>
  <c r="L343" i="1"/>
  <c r="M343" i="1"/>
  <c r="N343" i="1"/>
  <c r="O343" i="1"/>
  <c r="P343" i="1"/>
  <c r="Q343" i="1"/>
  <c r="H344" i="1"/>
  <c r="I344" i="1"/>
  <c r="K344" i="1"/>
  <c r="L344" i="1"/>
  <c r="M344" i="1"/>
  <c r="N344" i="1"/>
  <c r="O344" i="1"/>
  <c r="P344" i="1"/>
  <c r="Q344" i="1"/>
  <c r="H345" i="1"/>
  <c r="I345" i="1"/>
  <c r="K345" i="1"/>
  <c r="L345" i="1"/>
  <c r="M345" i="1"/>
  <c r="N345" i="1"/>
  <c r="O345" i="1"/>
  <c r="P345" i="1"/>
  <c r="Q345" i="1"/>
  <c r="H346" i="1"/>
  <c r="I346" i="1"/>
  <c r="K346" i="1"/>
  <c r="L346" i="1"/>
  <c r="M346" i="1"/>
  <c r="N346" i="1"/>
  <c r="O346" i="1"/>
  <c r="P346" i="1"/>
  <c r="Q346" i="1"/>
  <c r="H347" i="1"/>
  <c r="I347" i="1"/>
  <c r="K347" i="1"/>
  <c r="L347" i="1"/>
  <c r="M347" i="1"/>
  <c r="N347" i="1"/>
  <c r="O347" i="1"/>
  <c r="P347" i="1"/>
  <c r="Q347" i="1"/>
  <c r="H348" i="1"/>
  <c r="I348" i="1"/>
  <c r="K348" i="1"/>
  <c r="L348" i="1"/>
  <c r="M348" i="1"/>
  <c r="N348" i="1"/>
  <c r="O348" i="1"/>
  <c r="P348" i="1"/>
  <c r="Q348" i="1"/>
  <c r="H349" i="1"/>
  <c r="I349" i="1"/>
  <c r="K349" i="1"/>
  <c r="L349" i="1"/>
  <c r="M349" i="1"/>
  <c r="N349" i="1"/>
  <c r="O349" i="1"/>
  <c r="P349" i="1"/>
  <c r="Q349" i="1"/>
  <c r="H350" i="1"/>
  <c r="I350" i="1"/>
  <c r="K350" i="1"/>
  <c r="L350" i="1"/>
  <c r="M350" i="1"/>
  <c r="N350" i="1"/>
  <c r="O350" i="1"/>
  <c r="P350" i="1"/>
  <c r="Q350" i="1"/>
  <c r="H351" i="1"/>
  <c r="I351" i="1"/>
  <c r="K351" i="1"/>
  <c r="L351" i="1"/>
  <c r="M351" i="1"/>
  <c r="N351" i="1"/>
  <c r="O351" i="1"/>
  <c r="P351" i="1"/>
  <c r="Q351" i="1"/>
  <c r="H352" i="1"/>
  <c r="I352" i="1"/>
  <c r="K352" i="1"/>
  <c r="L352" i="1"/>
  <c r="M352" i="1"/>
  <c r="N352" i="1"/>
  <c r="O352" i="1"/>
  <c r="P352" i="1"/>
  <c r="Q352" i="1"/>
  <c r="H353" i="1"/>
  <c r="I353" i="1"/>
  <c r="K353" i="1"/>
  <c r="L353" i="1"/>
  <c r="M353" i="1"/>
  <c r="N353" i="1"/>
  <c r="O353" i="1"/>
  <c r="P353" i="1"/>
  <c r="Q353" i="1"/>
  <c r="H354" i="1"/>
  <c r="I354" i="1"/>
  <c r="K354" i="1"/>
  <c r="L354" i="1"/>
  <c r="M354" i="1"/>
  <c r="N354" i="1"/>
  <c r="O354" i="1"/>
  <c r="P354" i="1"/>
  <c r="Q354" i="1"/>
  <c r="H355" i="1"/>
  <c r="I355" i="1"/>
  <c r="K355" i="1"/>
  <c r="L355" i="1"/>
  <c r="M355" i="1"/>
  <c r="N355" i="1"/>
  <c r="O355" i="1"/>
  <c r="P355" i="1"/>
  <c r="Q355" i="1"/>
  <c r="H356" i="1"/>
  <c r="I356" i="1"/>
  <c r="K356" i="1"/>
  <c r="L356" i="1"/>
  <c r="M356" i="1"/>
  <c r="N356" i="1"/>
  <c r="O356" i="1"/>
  <c r="P356" i="1"/>
  <c r="Q356" i="1"/>
  <c r="H357" i="1"/>
  <c r="I357" i="1"/>
  <c r="K357" i="1"/>
  <c r="L357" i="1"/>
  <c r="M357" i="1"/>
  <c r="N357" i="1"/>
  <c r="O357" i="1"/>
  <c r="P357" i="1"/>
  <c r="Q357" i="1"/>
  <c r="H358" i="1"/>
  <c r="I358" i="1"/>
  <c r="K358" i="1"/>
  <c r="L358" i="1"/>
  <c r="M358" i="1"/>
  <c r="N358" i="1"/>
  <c r="O358" i="1"/>
  <c r="P358" i="1"/>
  <c r="Q358" i="1"/>
  <c r="H359" i="1"/>
  <c r="I359" i="1"/>
  <c r="K359" i="1"/>
  <c r="L359" i="1"/>
  <c r="M359" i="1"/>
  <c r="N359" i="1"/>
  <c r="O359" i="1"/>
  <c r="P359" i="1"/>
  <c r="Q359" i="1"/>
  <c r="H360" i="1"/>
  <c r="I360" i="1"/>
  <c r="K360" i="1"/>
  <c r="L360" i="1"/>
  <c r="M360" i="1"/>
  <c r="N360" i="1"/>
  <c r="O360" i="1"/>
  <c r="P360" i="1"/>
  <c r="Q360" i="1"/>
  <c r="H361" i="1"/>
  <c r="I361" i="1"/>
  <c r="K361" i="1"/>
  <c r="L361" i="1"/>
  <c r="M361" i="1"/>
  <c r="N361" i="1"/>
  <c r="O361" i="1"/>
  <c r="P361" i="1"/>
  <c r="Q361" i="1"/>
  <c r="H362" i="1"/>
  <c r="I362" i="1"/>
  <c r="K362" i="1"/>
  <c r="L362" i="1"/>
  <c r="M362" i="1"/>
  <c r="N362" i="1"/>
  <c r="O362" i="1"/>
  <c r="P362" i="1"/>
  <c r="Q362" i="1"/>
  <c r="H363" i="1"/>
  <c r="I363" i="1"/>
  <c r="K363" i="1"/>
  <c r="L363" i="1"/>
  <c r="M363" i="1"/>
  <c r="N363" i="1"/>
  <c r="O363" i="1"/>
  <c r="P363" i="1"/>
  <c r="Q363" i="1"/>
  <c r="H364" i="1"/>
  <c r="I364" i="1"/>
  <c r="K364" i="1"/>
  <c r="L364" i="1"/>
  <c r="M364" i="1"/>
  <c r="N364" i="1"/>
  <c r="O364" i="1"/>
  <c r="P364" i="1"/>
  <c r="Q364" i="1"/>
  <c r="H365" i="1"/>
  <c r="I365" i="1"/>
  <c r="K365" i="1"/>
  <c r="L365" i="1"/>
  <c r="M365" i="1"/>
  <c r="N365" i="1"/>
  <c r="O365" i="1"/>
  <c r="P365" i="1"/>
  <c r="Q365" i="1"/>
  <c r="H366" i="1"/>
  <c r="I366" i="1"/>
  <c r="K366" i="1"/>
  <c r="L366" i="1"/>
  <c r="M366" i="1"/>
  <c r="N366" i="1"/>
  <c r="O366" i="1"/>
  <c r="P366" i="1"/>
  <c r="Q366" i="1"/>
  <c r="H367" i="1"/>
  <c r="I367" i="1"/>
  <c r="K367" i="1"/>
  <c r="L367" i="1"/>
  <c r="M367" i="1"/>
  <c r="N367" i="1"/>
  <c r="O367" i="1"/>
  <c r="P367" i="1"/>
  <c r="Q367" i="1"/>
  <c r="H368" i="1"/>
  <c r="I368" i="1"/>
  <c r="K368" i="1"/>
  <c r="L368" i="1"/>
  <c r="M368" i="1"/>
  <c r="N368" i="1"/>
  <c r="O368" i="1"/>
  <c r="P368" i="1"/>
  <c r="Q368" i="1"/>
  <c r="H369" i="1"/>
  <c r="I369" i="1"/>
  <c r="K369" i="1"/>
  <c r="L369" i="1"/>
  <c r="M369" i="1"/>
  <c r="N369" i="1"/>
  <c r="O369" i="1"/>
  <c r="P369" i="1"/>
  <c r="Q369" i="1"/>
  <c r="H370" i="1"/>
  <c r="I370" i="1"/>
  <c r="K370" i="1"/>
  <c r="L370" i="1"/>
  <c r="M370" i="1"/>
  <c r="N370" i="1"/>
  <c r="O370" i="1"/>
  <c r="P370" i="1"/>
  <c r="Q370" i="1"/>
  <c r="H373" i="1"/>
  <c r="I373" i="1"/>
  <c r="K373" i="1"/>
  <c r="L373" i="1"/>
  <c r="M373" i="1"/>
  <c r="N373" i="1"/>
  <c r="O373" i="1"/>
  <c r="P373" i="1"/>
  <c r="Q373" i="1"/>
  <c r="H374" i="1"/>
  <c r="I374" i="1"/>
  <c r="K374" i="1"/>
  <c r="L374" i="1"/>
  <c r="M374" i="1"/>
  <c r="N374" i="1"/>
  <c r="O374" i="1"/>
  <c r="P374" i="1"/>
  <c r="Q374" i="1"/>
  <c r="H376" i="1"/>
  <c r="I376" i="1"/>
  <c r="K376" i="1"/>
  <c r="L376" i="1"/>
  <c r="M376" i="1"/>
  <c r="N376" i="1"/>
  <c r="O376" i="1"/>
  <c r="P376" i="1"/>
  <c r="Q376" i="1"/>
  <c r="H377" i="1"/>
  <c r="I377" i="1"/>
  <c r="K377" i="1"/>
  <c r="L377" i="1"/>
  <c r="M377" i="1"/>
  <c r="N377" i="1"/>
  <c r="O377" i="1"/>
  <c r="P377" i="1"/>
  <c r="Q377" i="1"/>
  <c r="H378" i="1"/>
  <c r="I378" i="1"/>
  <c r="K378" i="1"/>
  <c r="L378" i="1"/>
  <c r="M378" i="1"/>
  <c r="N378" i="1"/>
  <c r="O378" i="1"/>
  <c r="P378" i="1"/>
  <c r="Q378" i="1"/>
  <c r="H379" i="1"/>
  <c r="I379" i="1"/>
  <c r="K379" i="1"/>
  <c r="L379" i="1"/>
  <c r="M379" i="1"/>
  <c r="N379" i="1"/>
  <c r="O379" i="1"/>
  <c r="P379" i="1"/>
  <c r="Q379" i="1"/>
  <c r="D57" i="1"/>
  <c r="H124" i="1"/>
  <c r="H125" i="1"/>
  <c r="H126" i="1"/>
  <c r="H127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3" i="1"/>
  <c r="D374" i="1"/>
  <c r="D376" i="1"/>
  <c r="D377" i="1"/>
  <c r="D378" i="1"/>
  <c r="D379" i="1"/>
  <c r="H62" i="1"/>
  <c r="I125" i="1"/>
  <c r="I126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I124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I51" i="1"/>
  <c r="H51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124" i="1"/>
  <c r="D52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51" i="1"/>
  <c r="E367" i="1" l="1"/>
  <c r="F367" i="1"/>
  <c r="E351" i="1"/>
  <c r="F351" i="1"/>
  <c r="E335" i="1"/>
  <c r="F335" i="1"/>
  <c r="E327" i="1"/>
  <c r="F327" i="1"/>
  <c r="F311" i="1"/>
  <c r="E311" i="1"/>
  <c r="F303" i="1"/>
  <c r="E303" i="1"/>
  <c r="F287" i="1"/>
  <c r="E287" i="1"/>
  <c r="F279" i="1"/>
  <c r="E279" i="1"/>
  <c r="E377" i="1"/>
  <c r="F377" i="1"/>
  <c r="E366" i="1"/>
  <c r="F366" i="1"/>
  <c r="E358" i="1"/>
  <c r="F358" i="1"/>
  <c r="E350" i="1"/>
  <c r="F350" i="1"/>
  <c r="E342" i="1"/>
  <c r="F342" i="1"/>
  <c r="E334" i="1"/>
  <c r="F334" i="1"/>
  <c r="E326" i="1"/>
  <c r="F326" i="1"/>
  <c r="E318" i="1"/>
  <c r="F318" i="1"/>
  <c r="E310" i="1"/>
  <c r="F310" i="1"/>
  <c r="E302" i="1"/>
  <c r="F302" i="1"/>
  <c r="E294" i="1"/>
  <c r="F294" i="1"/>
  <c r="E286" i="1"/>
  <c r="F286" i="1"/>
  <c r="E278" i="1"/>
  <c r="F278" i="1"/>
  <c r="E359" i="1"/>
  <c r="F359" i="1"/>
  <c r="E343" i="1"/>
  <c r="F343" i="1"/>
  <c r="E319" i="1"/>
  <c r="F319" i="1"/>
  <c r="F295" i="1"/>
  <c r="E295" i="1"/>
  <c r="E376" i="1"/>
  <c r="F376" i="1"/>
  <c r="E365" i="1"/>
  <c r="F365" i="1"/>
  <c r="F357" i="1"/>
  <c r="E357" i="1"/>
  <c r="F349" i="1"/>
  <c r="E349" i="1"/>
  <c r="F341" i="1"/>
  <c r="E341" i="1"/>
  <c r="F333" i="1"/>
  <c r="E333" i="1"/>
  <c r="F325" i="1"/>
  <c r="E325" i="1"/>
  <c r="F317" i="1"/>
  <c r="E317" i="1"/>
  <c r="F309" i="1"/>
  <c r="E309" i="1"/>
  <c r="F301" i="1"/>
  <c r="E301" i="1"/>
  <c r="F293" i="1"/>
  <c r="E293" i="1"/>
  <c r="F285" i="1"/>
  <c r="E285" i="1"/>
  <c r="F277" i="1"/>
  <c r="E277" i="1"/>
  <c r="E364" i="1"/>
  <c r="F364" i="1"/>
  <c r="E356" i="1"/>
  <c r="F356" i="1"/>
  <c r="F348" i="1"/>
  <c r="E348" i="1"/>
  <c r="E340" i="1"/>
  <c r="F340" i="1"/>
  <c r="F332" i="1"/>
  <c r="E332" i="1"/>
  <c r="E324" i="1"/>
  <c r="F324" i="1"/>
  <c r="F316" i="1"/>
  <c r="E316" i="1"/>
  <c r="F308" i="1"/>
  <c r="E308" i="1"/>
  <c r="E300" i="1"/>
  <c r="F300" i="1"/>
  <c r="E292" i="1"/>
  <c r="F292" i="1"/>
  <c r="E284" i="1"/>
  <c r="F284" i="1"/>
  <c r="F276" i="1"/>
  <c r="E276" i="1"/>
  <c r="F374" i="1"/>
  <c r="E374" i="1"/>
  <c r="E373" i="1"/>
  <c r="F373" i="1"/>
  <c r="E363" i="1"/>
  <c r="F363" i="1"/>
  <c r="E355" i="1"/>
  <c r="F355" i="1"/>
  <c r="E347" i="1"/>
  <c r="F347" i="1"/>
  <c r="E339" i="1"/>
  <c r="F339" i="1"/>
  <c r="E331" i="1"/>
  <c r="F331" i="1"/>
  <c r="E323" i="1"/>
  <c r="F323" i="1"/>
  <c r="E315" i="1"/>
  <c r="F315" i="1"/>
  <c r="E307" i="1"/>
  <c r="F307" i="1"/>
  <c r="F299" i="1"/>
  <c r="E299" i="1"/>
  <c r="E291" i="1"/>
  <c r="F291" i="1"/>
  <c r="F283" i="1"/>
  <c r="E283" i="1"/>
  <c r="E275" i="1"/>
  <c r="F275" i="1"/>
  <c r="E370" i="1"/>
  <c r="F370" i="1"/>
  <c r="E362" i="1"/>
  <c r="F362" i="1"/>
  <c r="F354" i="1"/>
  <c r="E354" i="1"/>
  <c r="E346" i="1"/>
  <c r="F346" i="1"/>
  <c r="E338" i="1"/>
  <c r="F338" i="1"/>
  <c r="E330" i="1"/>
  <c r="F330" i="1"/>
  <c r="E322" i="1"/>
  <c r="F322" i="1"/>
  <c r="E314" i="1"/>
  <c r="F314" i="1"/>
  <c r="E306" i="1"/>
  <c r="F306" i="1"/>
  <c r="E298" i="1"/>
  <c r="F298" i="1"/>
  <c r="E290" i="1"/>
  <c r="F290" i="1"/>
  <c r="E282" i="1"/>
  <c r="F282" i="1"/>
  <c r="E274" i="1"/>
  <c r="F274" i="1"/>
  <c r="E369" i="1"/>
  <c r="F369" i="1"/>
  <c r="E361" i="1"/>
  <c r="F361" i="1"/>
  <c r="F353" i="1"/>
  <c r="E353" i="1"/>
  <c r="F345" i="1"/>
  <c r="E345" i="1"/>
  <c r="F337" i="1"/>
  <c r="E337" i="1"/>
  <c r="F329" i="1"/>
  <c r="E329" i="1"/>
  <c r="F321" i="1"/>
  <c r="E321" i="1"/>
  <c r="F313" i="1"/>
  <c r="E313" i="1"/>
  <c r="F305" i="1"/>
  <c r="E305" i="1"/>
  <c r="F297" i="1"/>
  <c r="E297" i="1"/>
  <c r="F289" i="1"/>
  <c r="E289" i="1"/>
  <c r="F281" i="1"/>
  <c r="E281" i="1"/>
  <c r="F273" i="1"/>
  <c r="E273" i="1"/>
  <c r="F378" i="1"/>
  <c r="E378" i="1"/>
  <c r="E379" i="1"/>
  <c r="F379" i="1"/>
  <c r="F368" i="1"/>
  <c r="E368" i="1"/>
  <c r="E360" i="1"/>
  <c r="F360" i="1"/>
  <c r="F352" i="1"/>
  <c r="E352" i="1"/>
  <c r="F344" i="1"/>
  <c r="E344" i="1"/>
  <c r="F336" i="1"/>
  <c r="E336" i="1"/>
  <c r="F328" i="1"/>
  <c r="E328" i="1"/>
  <c r="F320" i="1"/>
  <c r="E320" i="1"/>
  <c r="F312" i="1"/>
  <c r="E312" i="1"/>
  <c r="E304" i="1"/>
  <c r="F304" i="1"/>
  <c r="F296" i="1"/>
  <c r="E296" i="1"/>
  <c r="F288" i="1"/>
  <c r="E288" i="1"/>
  <c r="F280" i="1"/>
  <c r="E280" i="1"/>
  <c r="Q12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51" i="1"/>
  <c r="K125" i="1" l="1"/>
  <c r="L125" i="1"/>
  <c r="M125" i="1"/>
  <c r="N125" i="1"/>
  <c r="O125" i="1"/>
  <c r="P125" i="1"/>
  <c r="Q125" i="1"/>
  <c r="K126" i="1"/>
  <c r="L126" i="1"/>
  <c r="M126" i="1"/>
  <c r="N126" i="1"/>
  <c r="O126" i="1"/>
  <c r="P126" i="1"/>
  <c r="Q126" i="1"/>
  <c r="K127" i="1"/>
  <c r="L127" i="1"/>
  <c r="M127" i="1"/>
  <c r="N127" i="1"/>
  <c r="O127" i="1"/>
  <c r="P127" i="1"/>
  <c r="Q127" i="1"/>
  <c r="K128" i="1"/>
  <c r="L128" i="1"/>
  <c r="M128" i="1"/>
  <c r="N128" i="1"/>
  <c r="O128" i="1"/>
  <c r="P128" i="1"/>
  <c r="Q128" i="1"/>
  <c r="K129" i="1"/>
  <c r="L129" i="1"/>
  <c r="M129" i="1"/>
  <c r="N129" i="1"/>
  <c r="O129" i="1"/>
  <c r="P129" i="1"/>
  <c r="Q129" i="1"/>
  <c r="K130" i="1"/>
  <c r="L130" i="1"/>
  <c r="M130" i="1"/>
  <c r="N130" i="1"/>
  <c r="O130" i="1"/>
  <c r="P130" i="1"/>
  <c r="Q130" i="1"/>
  <c r="K131" i="1"/>
  <c r="L131" i="1"/>
  <c r="M131" i="1"/>
  <c r="N131" i="1"/>
  <c r="O131" i="1"/>
  <c r="P131" i="1"/>
  <c r="Q131" i="1"/>
  <c r="K132" i="1"/>
  <c r="L132" i="1"/>
  <c r="M132" i="1"/>
  <c r="N132" i="1"/>
  <c r="O132" i="1"/>
  <c r="P132" i="1"/>
  <c r="Q132" i="1"/>
  <c r="K133" i="1"/>
  <c r="L133" i="1"/>
  <c r="M133" i="1"/>
  <c r="N133" i="1"/>
  <c r="O133" i="1"/>
  <c r="P133" i="1"/>
  <c r="Q133" i="1"/>
  <c r="K134" i="1"/>
  <c r="L134" i="1"/>
  <c r="M134" i="1"/>
  <c r="N134" i="1"/>
  <c r="O134" i="1"/>
  <c r="P134" i="1"/>
  <c r="Q134" i="1"/>
  <c r="K135" i="1"/>
  <c r="L135" i="1"/>
  <c r="M135" i="1"/>
  <c r="N135" i="1"/>
  <c r="O135" i="1"/>
  <c r="P135" i="1"/>
  <c r="Q135" i="1"/>
  <c r="K136" i="1"/>
  <c r="L136" i="1"/>
  <c r="M136" i="1"/>
  <c r="N136" i="1"/>
  <c r="O136" i="1"/>
  <c r="P136" i="1"/>
  <c r="Q136" i="1"/>
  <c r="K137" i="1"/>
  <c r="L137" i="1"/>
  <c r="M137" i="1"/>
  <c r="N137" i="1"/>
  <c r="O137" i="1"/>
  <c r="P137" i="1"/>
  <c r="Q137" i="1"/>
  <c r="K138" i="1"/>
  <c r="L138" i="1"/>
  <c r="M138" i="1"/>
  <c r="N138" i="1"/>
  <c r="O138" i="1"/>
  <c r="P138" i="1"/>
  <c r="Q138" i="1"/>
  <c r="K139" i="1"/>
  <c r="L139" i="1"/>
  <c r="M139" i="1"/>
  <c r="N139" i="1"/>
  <c r="O139" i="1"/>
  <c r="P139" i="1"/>
  <c r="Q139" i="1"/>
  <c r="K140" i="1"/>
  <c r="L140" i="1"/>
  <c r="M140" i="1"/>
  <c r="N140" i="1"/>
  <c r="O140" i="1"/>
  <c r="P140" i="1"/>
  <c r="Q140" i="1"/>
  <c r="K141" i="1"/>
  <c r="L141" i="1"/>
  <c r="M141" i="1"/>
  <c r="N141" i="1"/>
  <c r="O141" i="1"/>
  <c r="P141" i="1"/>
  <c r="Q141" i="1"/>
  <c r="K142" i="1"/>
  <c r="L142" i="1"/>
  <c r="M142" i="1"/>
  <c r="N142" i="1"/>
  <c r="O142" i="1"/>
  <c r="P142" i="1"/>
  <c r="Q142" i="1"/>
  <c r="K143" i="1"/>
  <c r="L143" i="1"/>
  <c r="M143" i="1"/>
  <c r="N143" i="1"/>
  <c r="O143" i="1"/>
  <c r="P143" i="1"/>
  <c r="Q143" i="1"/>
  <c r="K144" i="1"/>
  <c r="L144" i="1"/>
  <c r="M144" i="1"/>
  <c r="N144" i="1"/>
  <c r="O144" i="1"/>
  <c r="P144" i="1"/>
  <c r="Q144" i="1"/>
  <c r="K145" i="1"/>
  <c r="L145" i="1"/>
  <c r="M145" i="1"/>
  <c r="N145" i="1"/>
  <c r="O145" i="1"/>
  <c r="P145" i="1"/>
  <c r="Q145" i="1"/>
  <c r="K146" i="1"/>
  <c r="L146" i="1"/>
  <c r="M146" i="1"/>
  <c r="N146" i="1"/>
  <c r="O146" i="1"/>
  <c r="P146" i="1"/>
  <c r="Q146" i="1"/>
  <c r="K147" i="1"/>
  <c r="L147" i="1"/>
  <c r="M147" i="1"/>
  <c r="N147" i="1"/>
  <c r="O147" i="1"/>
  <c r="P147" i="1"/>
  <c r="Q147" i="1"/>
  <c r="K148" i="1"/>
  <c r="L148" i="1"/>
  <c r="M148" i="1"/>
  <c r="N148" i="1"/>
  <c r="O148" i="1"/>
  <c r="P148" i="1"/>
  <c r="Q148" i="1"/>
  <c r="K149" i="1"/>
  <c r="L149" i="1"/>
  <c r="M149" i="1"/>
  <c r="N149" i="1"/>
  <c r="O149" i="1"/>
  <c r="P149" i="1"/>
  <c r="Q149" i="1"/>
  <c r="K150" i="1"/>
  <c r="L150" i="1"/>
  <c r="M150" i="1"/>
  <c r="N150" i="1"/>
  <c r="O150" i="1"/>
  <c r="P150" i="1"/>
  <c r="Q150" i="1"/>
  <c r="K151" i="1"/>
  <c r="L151" i="1"/>
  <c r="M151" i="1"/>
  <c r="N151" i="1"/>
  <c r="O151" i="1"/>
  <c r="P151" i="1"/>
  <c r="Q151" i="1"/>
  <c r="K152" i="1"/>
  <c r="L152" i="1"/>
  <c r="M152" i="1"/>
  <c r="N152" i="1"/>
  <c r="O152" i="1"/>
  <c r="P152" i="1"/>
  <c r="Q152" i="1"/>
  <c r="K153" i="1"/>
  <c r="L153" i="1"/>
  <c r="M153" i="1"/>
  <c r="N153" i="1"/>
  <c r="O153" i="1"/>
  <c r="P153" i="1"/>
  <c r="Q153" i="1"/>
  <c r="K154" i="1"/>
  <c r="L154" i="1"/>
  <c r="M154" i="1"/>
  <c r="N154" i="1"/>
  <c r="O154" i="1"/>
  <c r="P154" i="1"/>
  <c r="Q154" i="1"/>
  <c r="K155" i="1"/>
  <c r="L155" i="1"/>
  <c r="M155" i="1"/>
  <c r="N155" i="1"/>
  <c r="O155" i="1"/>
  <c r="P155" i="1"/>
  <c r="Q155" i="1"/>
  <c r="K156" i="1"/>
  <c r="L156" i="1"/>
  <c r="M156" i="1"/>
  <c r="N156" i="1"/>
  <c r="O156" i="1"/>
  <c r="P156" i="1"/>
  <c r="Q156" i="1"/>
  <c r="K157" i="1"/>
  <c r="L157" i="1"/>
  <c r="M157" i="1"/>
  <c r="N157" i="1"/>
  <c r="O157" i="1"/>
  <c r="P157" i="1"/>
  <c r="Q157" i="1"/>
  <c r="K158" i="1"/>
  <c r="L158" i="1"/>
  <c r="M158" i="1"/>
  <c r="N158" i="1"/>
  <c r="O158" i="1"/>
  <c r="P158" i="1"/>
  <c r="Q158" i="1"/>
  <c r="K159" i="1"/>
  <c r="L159" i="1"/>
  <c r="M159" i="1"/>
  <c r="N159" i="1"/>
  <c r="O159" i="1"/>
  <c r="P159" i="1"/>
  <c r="Q159" i="1"/>
  <c r="K160" i="1"/>
  <c r="L160" i="1"/>
  <c r="M160" i="1"/>
  <c r="N160" i="1"/>
  <c r="O160" i="1"/>
  <c r="P160" i="1"/>
  <c r="Q160" i="1"/>
  <c r="K161" i="1"/>
  <c r="L161" i="1"/>
  <c r="M161" i="1"/>
  <c r="N161" i="1"/>
  <c r="O161" i="1"/>
  <c r="P161" i="1"/>
  <c r="Q161" i="1"/>
  <c r="K162" i="1"/>
  <c r="L162" i="1"/>
  <c r="M162" i="1"/>
  <c r="N162" i="1"/>
  <c r="O162" i="1"/>
  <c r="P162" i="1"/>
  <c r="Q162" i="1"/>
  <c r="K163" i="1"/>
  <c r="L163" i="1"/>
  <c r="M163" i="1"/>
  <c r="N163" i="1"/>
  <c r="O163" i="1"/>
  <c r="P163" i="1"/>
  <c r="Q163" i="1"/>
  <c r="K164" i="1"/>
  <c r="L164" i="1"/>
  <c r="M164" i="1"/>
  <c r="N164" i="1"/>
  <c r="O164" i="1"/>
  <c r="P164" i="1"/>
  <c r="Q164" i="1"/>
  <c r="K165" i="1"/>
  <c r="L165" i="1"/>
  <c r="M165" i="1"/>
  <c r="N165" i="1"/>
  <c r="O165" i="1"/>
  <c r="P165" i="1"/>
  <c r="Q165" i="1"/>
  <c r="K166" i="1"/>
  <c r="L166" i="1"/>
  <c r="M166" i="1"/>
  <c r="N166" i="1"/>
  <c r="O166" i="1"/>
  <c r="P166" i="1"/>
  <c r="Q166" i="1"/>
  <c r="K167" i="1"/>
  <c r="L167" i="1"/>
  <c r="M167" i="1"/>
  <c r="N167" i="1"/>
  <c r="O167" i="1"/>
  <c r="P167" i="1"/>
  <c r="Q167" i="1"/>
  <c r="K168" i="1"/>
  <c r="L168" i="1"/>
  <c r="M168" i="1"/>
  <c r="N168" i="1"/>
  <c r="O168" i="1"/>
  <c r="P168" i="1"/>
  <c r="Q168" i="1"/>
  <c r="K169" i="1"/>
  <c r="L169" i="1"/>
  <c r="M169" i="1"/>
  <c r="N169" i="1"/>
  <c r="O169" i="1"/>
  <c r="P169" i="1"/>
  <c r="Q169" i="1"/>
  <c r="K170" i="1"/>
  <c r="L170" i="1"/>
  <c r="M170" i="1"/>
  <c r="N170" i="1"/>
  <c r="O170" i="1"/>
  <c r="P170" i="1"/>
  <c r="Q170" i="1"/>
  <c r="K171" i="1"/>
  <c r="L171" i="1"/>
  <c r="M171" i="1"/>
  <c r="N171" i="1"/>
  <c r="O171" i="1"/>
  <c r="P171" i="1"/>
  <c r="Q171" i="1"/>
  <c r="K172" i="1"/>
  <c r="L172" i="1"/>
  <c r="M172" i="1"/>
  <c r="N172" i="1"/>
  <c r="O172" i="1"/>
  <c r="P172" i="1"/>
  <c r="Q172" i="1"/>
  <c r="K173" i="1"/>
  <c r="L173" i="1"/>
  <c r="M173" i="1"/>
  <c r="N173" i="1"/>
  <c r="O173" i="1"/>
  <c r="P173" i="1"/>
  <c r="Q173" i="1"/>
  <c r="K174" i="1"/>
  <c r="L174" i="1"/>
  <c r="M174" i="1"/>
  <c r="N174" i="1"/>
  <c r="O174" i="1"/>
  <c r="P174" i="1"/>
  <c r="Q174" i="1"/>
  <c r="K175" i="1"/>
  <c r="L175" i="1"/>
  <c r="M175" i="1"/>
  <c r="N175" i="1"/>
  <c r="O175" i="1"/>
  <c r="P175" i="1"/>
  <c r="Q175" i="1"/>
  <c r="K176" i="1"/>
  <c r="L176" i="1"/>
  <c r="M176" i="1"/>
  <c r="N176" i="1"/>
  <c r="O176" i="1"/>
  <c r="P176" i="1"/>
  <c r="Q176" i="1"/>
  <c r="K177" i="1"/>
  <c r="L177" i="1"/>
  <c r="M177" i="1"/>
  <c r="N177" i="1"/>
  <c r="O177" i="1"/>
  <c r="P177" i="1"/>
  <c r="Q177" i="1"/>
  <c r="K178" i="1"/>
  <c r="L178" i="1"/>
  <c r="M178" i="1"/>
  <c r="N178" i="1"/>
  <c r="O178" i="1"/>
  <c r="P178" i="1"/>
  <c r="Q178" i="1"/>
  <c r="K179" i="1"/>
  <c r="L179" i="1"/>
  <c r="M179" i="1"/>
  <c r="N179" i="1"/>
  <c r="O179" i="1"/>
  <c r="P179" i="1"/>
  <c r="Q179" i="1"/>
  <c r="K180" i="1"/>
  <c r="L180" i="1"/>
  <c r="M180" i="1"/>
  <c r="N180" i="1"/>
  <c r="O180" i="1"/>
  <c r="P180" i="1"/>
  <c r="Q180" i="1"/>
  <c r="K181" i="1"/>
  <c r="L181" i="1"/>
  <c r="M181" i="1"/>
  <c r="N181" i="1"/>
  <c r="O181" i="1"/>
  <c r="P181" i="1"/>
  <c r="Q181" i="1"/>
  <c r="K182" i="1"/>
  <c r="L182" i="1"/>
  <c r="M182" i="1"/>
  <c r="N182" i="1"/>
  <c r="O182" i="1"/>
  <c r="P182" i="1"/>
  <c r="Q182" i="1"/>
  <c r="K183" i="1"/>
  <c r="L183" i="1"/>
  <c r="M183" i="1"/>
  <c r="N183" i="1"/>
  <c r="O183" i="1"/>
  <c r="P183" i="1"/>
  <c r="Q183" i="1"/>
  <c r="K184" i="1"/>
  <c r="L184" i="1"/>
  <c r="M184" i="1"/>
  <c r="N184" i="1"/>
  <c r="O184" i="1"/>
  <c r="P184" i="1"/>
  <c r="Q184" i="1"/>
  <c r="K185" i="1"/>
  <c r="L185" i="1"/>
  <c r="M185" i="1"/>
  <c r="N185" i="1"/>
  <c r="O185" i="1"/>
  <c r="P185" i="1"/>
  <c r="Q185" i="1"/>
  <c r="K186" i="1"/>
  <c r="L186" i="1"/>
  <c r="M186" i="1"/>
  <c r="N186" i="1"/>
  <c r="O186" i="1"/>
  <c r="P186" i="1"/>
  <c r="Q186" i="1"/>
  <c r="K187" i="1"/>
  <c r="L187" i="1"/>
  <c r="M187" i="1"/>
  <c r="N187" i="1"/>
  <c r="O187" i="1"/>
  <c r="P187" i="1"/>
  <c r="Q187" i="1"/>
  <c r="K188" i="1"/>
  <c r="L188" i="1"/>
  <c r="M188" i="1"/>
  <c r="N188" i="1"/>
  <c r="O188" i="1"/>
  <c r="P188" i="1"/>
  <c r="Q188" i="1"/>
  <c r="K189" i="1"/>
  <c r="L189" i="1"/>
  <c r="M189" i="1"/>
  <c r="N189" i="1"/>
  <c r="O189" i="1"/>
  <c r="P189" i="1"/>
  <c r="Q189" i="1"/>
  <c r="K190" i="1"/>
  <c r="L190" i="1"/>
  <c r="M190" i="1"/>
  <c r="N190" i="1"/>
  <c r="O190" i="1"/>
  <c r="P190" i="1"/>
  <c r="Q190" i="1"/>
  <c r="K191" i="1"/>
  <c r="L191" i="1"/>
  <c r="M191" i="1"/>
  <c r="N191" i="1"/>
  <c r="O191" i="1"/>
  <c r="P191" i="1"/>
  <c r="Q191" i="1"/>
  <c r="K192" i="1"/>
  <c r="L192" i="1"/>
  <c r="M192" i="1"/>
  <c r="N192" i="1"/>
  <c r="O192" i="1"/>
  <c r="P192" i="1"/>
  <c r="Q192" i="1"/>
  <c r="K193" i="1"/>
  <c r="L193" i="1"/>
  <c r="M193" i="1"/>
  <c r="N193" i="1"/>
  <c r="O193" i="1"/>
  <c r="P193" i="1"/>
  <c r="Q193" i="1"/>
  <c r="K194" i="1"/>
  <c r="L194" i="1"/>
  <c r="M194" i="1"/>
  <c r="N194" i="1"/>
  <c r="O194" i="1"/>
  <c r="P194" i="1"/>
  <c r="Q194" i="1"/>
  <c r="K195" i="1"/>
  <c r="L195" i="1"/>
  <c r="M195" i="1"/>
  <c r="N195" i="1"/>
  <c r="O195" i="1"/>
  <c r="P195" i="1"/>
  <c r="Q195" i="1"/>
  <c r="K196" i="1"/>
  <c r="L196" i="1"/>
  <c r="M196" i="1"/>
  <c r="N196" i="1"/>
  <c r="O196" i="1"/>
  <c r="P196" i="1"/>
  <c r="Q196" i="1"/>
  <c r="K197" i="1"/>
  <c r="L197" i="1"/>
  <c r="M197" i="1"/>
  <c r="N197" i="1"/>
  <c r="O197" i="1"/>
  <c r="P197" i="1"/>
  <c r="Q197" i="1"/>
  <c r="K198" i="1"/>
  <c r="L198" i="1"/>
  <c r="M198" i="1"/>
  <c r="N198" i="1"/>
  <c r="O198" i="1"/>
  <c r="P198" i="1"/>
  <c r="Q198" i="1"/>
  <c r="K199" i="1"/>
  <c r="L199" i="1"/>
  <c r="M199" i="1"/>
  <c r="N199" i="1"/>
  <c r="O199" i="1"/>
  <c r="P199" i="1"/>
  <c r="Q199" i="1"/>
  <c r="K200" i="1"/>
  <c r="L200" i="1"/>
  <c r="M200" i="1"/>
  <c r="N200" i="1"/>
  <c r="O200" i="1"/>
  <c r="P200" i="1"/>
  <c r="Q200" i="1"/>
  <c r="K201" i="1"/>
  <c r="L201" i="1"/>
  <c r="M201" i="1"/>
  <c r="N201" i="1"/>
  <c r="O201" i="1"/>
  <c r="P201" i="1"/>
  <c r="Q201" i="1"/>
  <c r="K202" i="1"/>
  <c r="L202" i="1"/>
  <c r="M202" i="1"/>
  <c r="N202" i="1"/>
  <c r="O202" i="1"/>
  <c r="P202" i="1"/>
  <c r="Q202" i="1"/>
  <c r="K203" i="1"/>
  <c r="L203" i="1"/>
  <c r="M203" i="1"/>
  <c r="N203" i="1"/>
  <c r="O203" i="1"/>
  <c r="P203" i="1"/>
  <c r="Q203" i="1"/>
  <c r="K204" i="1"/>
  <c r="L204" i="1"/>
  <c r="M204" i="1"/>
  <c r="N204" i="1"/>
  <c r="O204" i="1"/>
  <c r="P204" i="1"/>
  <c r="Q204" i="1"/>
  <c r="K205" i="1"/>
  <c r="L205" i="1"/>
  <c r="M205" i="1"/>
  <c r="N205" i="1"/>
  <c r="O205" i="1"/>
  <c r="P205" i="1"/>
  <c r="Q205" i="1"/>
  <c r="K206" i="1"/>
  <c r="L206" i="1"/>
  <c r="M206" i="1"/>
  <c r="N206" i="1"/>
  <c r="O206" i="1"/>
  <c r="P206" i="1"/>
  <c r="Q206" i="1"/>
  <c r="K207" i="1"/>
  <c r="L207" i="1"/>
  <c r="M207" i="1"/>
  <c r="N207" i="1"/>
  <c r="O207" i="1"/>
  <c r="P207" i="1"/>
  <c r="Q207" i="1"/>
  <c r="K208" i="1"/>
  <c r="L208" i="1"/>
  <c r="M208" i="1"/>
  <c r="N208" i="1"/>
  <c r="O208" i="1"/>
  <c r="P208" i="1"/>
  <c r="Q208" i="1"/>
  <c r="K209" i="1"/>
  <c r="L209" i="1"/>
  <c r="M209" i="1"/>
  <c r="N209" i="1"/>
  <c r="O209" i="1"/>
  <c r="P209" i="1"/>
  <c r="Q209" i="1"/>
  <c r="K210" i="1"/>
  <c r="L210" i="1"/>
  <c r="M210" i="1"/>
  <c r="N210" i="1"/>
  <c r="O210" i="1"/>
  <c r="P210" i="1"/>
  <c r="Q210" i="1"/>
  <c r="K211" i="1"/>
  <c r="L211" i="1"/>
  <c r="M211" i="1"/>
  <c r="N211" i="1"/>
  <c r="O211" i="1"/>
  <c r="P211" i="1"/>
  <c r="Q211" i="1"/>
  <c r="K212" i="1"/>
  <c r="L212" i="1"/>
  <c r="M212" i="1"/>
  <c r="N212" i="1"/>
  <c r="O212" i="1"/>
  <c r="P212" i="1"/>
  <c r="Q212" i="1"/>
  <c r="K213" i="1"/>
  <c r="L213" i="1"/>
  <c r="M213" i="1"/>
  <c r="N213" i="1"/>
  <c r="O213" i="1"/>
  <c r="P213" i="1"/>
  <c r="Q213" i="1"/>
  <c r="K214" i="1"/>
  <c r="L214" i="1"/>
  <c r="M214" i="1"/>
  <c r="N214" i="1"/>
  <c r="O214" i="1"/>
  <c r="P214" i="1"/>
  <c r="Q214" i="1"/>
  <c r="K215" i="1"/>
  <c r="L215" i="1"/>
  <c r="M215" i="1"/>
  <c r="N215" i="1"/>
  <c r="O215" i="1"/>
  <c r="P215" i="1"/>
  <c r="Q215" i="1"/>
  <c r="K216" i="1"/>
  <c r="L216" i="1"/>
  <c r="M216" i="1"/>
  <c r="N216" i="1"/>
  <c r="O216" i="1"/>
  <c r="P216" i="1"/>
  <c r="Q216" i="1"/>
  <c r="K217" i="1"/>
  <c r="L217" i="1"/>
  <c r="M217" i="1"/>
  <c r="N217" i="1"/>
  <c r="O217" i="1"/>
  <c r="P217" i="1"/>
  <c r="Q217" i="1"/>
  <c r="K218" i="1"/>
  <c r="L218" i="1"/>
  <c r="M218" i="1"/>
  <c r="N218" i="1"/>
  <c r="O218" i="1"/>
  <c r="P218" i="1"/>
  <c r="Q218" i="1"/>
  <c r="K219" i="1"/>
  <c r="L219" i="1"/>
  <c r="M219" i="1"/>
  <c r="N219" i="1"/>
  <c r="O219" i="1"/>
  <c r="P219" i="1"/>
  <c r="Q219" i="1"/>
  <c r="K220" i="1"/>
  <c r="L220" i="1"/>
  <c r="M220" i="1"/>
  <c r="N220" i="1"/>
  <c r="O220" i="1"/>
  <c r="P220" i="1"/>
  <c r="Q220" i="1"/>
  <c r="K221" i="1"/>
  <c r="L221" i="1"/>
  <c r="M221" i="1"/>
  <c r="N221" i="1"/>
  <c r="O221" i="1"/>
  <c r="P221" i="1"/>
  <c r="Q221" i="1"/>
  <c r="K222" i="1"/>
  <c r="L222" i="1"/>
  <c r="M222" i="1"/>
  <c r="N222" i="1"/>
  <c r="O222" i="1"/>
  <c r="P222" i="1"/>
  <c r="Q222" i="1"/>
  <c r="K223" i="1"/>
  <c r="L223" i="1"/>
  <c r="M223" i="1"/>
  <c r="N223" i="1"/>
  <c r="O223" i="1"/>
  <c r="P223" i="1"/>
  <c r="Q223" i="1"/>
  <c r="K224" i="1"/>
  <c r="L224" i="1"/>
  <c r="M224" i="1"/>
  <c r="N224" i="1"/>
  <c r="O224" i="1"/>
  <c r="P224" i="1"/>
  <c r="Q224" i="1"/>
  <c r="K225" i="1"/>
  <c r="L225" i="1"/>
  <c r="M225" i="1"/>
  <c r="N225" i="1"/>
  <c r="O225" i="1"/>
  <c r="P225" i="1"/>
  <c r="Q225" i="1"/>
  <c r="K226" i="1"/>
  <c r="L226" i="1"/>
  <c r="M226" i="1"/>
  <c r="N226" i="1"/>
  <c r="O226" i="1"/>
  <c r="P226" i="1"/>
  <c r="Q226" i="1"/>
  <c r="K227" i="1"/>
  <c r="L227" i="1"/>
  <c r="M227" i="1"/>
  <c r="N227" i="1"/>
  <c r="O227" i="1"/>
  <c r="P227" i="1"/>
  <c r="Q227" i="1"/>
  <c r="K228" i="1"/>
  <c r="L228" i="1"/>
  <c r="M228" i="1"/>
  <c r="N228" i="1"/>
  <c r="O228" i="1"/>
  <c r="P228" i="1"/>
  <c r="Q228" i="1"/>
  <c r="K229" i="1"/>
  <c r="L229" i="1"/>
  <c r="M229" i="1"/>
  <c r="N229" i="1"/>
  <c r="O229" i="1"/>
  <c r="P229" i="1"/>
  <c r="Q229" i="1"/>
  <c r="K230" i="1"/>
  <c r="L230" i="1"/>
  <c r="M230" i="1"/>
  <c r="N230" i="1"/>
  <c r="O230" i="1"/>
  <c r="P230" i="1"/>
  <c r="Q230" i="1"/>
  <c r="K231" i="1"/>
  <c r="L231" i="1"/>
  <c r="M231" i="1"/>
  <c r="N231" i="1"/>
  <c r="O231" i="1"/>
  <c r="P231" i="1"/>
  <c r="Q231" i="1"/>
  <c r="K232" i="1"/>
  <c r="L232" i="1"/>
  <c r="M232" i="1"/>
  <c r="N232" i="1"/>
  <c r="O232" i="1"/>
  <c r="P232" i="1"/>
  <c r="Q232" i="1"/>
  <c r="K233" i="1"/>
  <c r="L233" i="1"/>
  <c r="M233" i="1"/>
  <c r="N233" i="1"/>
  <c r="O233" i="1"/>
  <c r="P233" i="1"/>
  <c r="Q233" i="1"/>
  <c r="K234" i="1"/>
  <c r="L234" i="1"/>
  <c r="M234" i="1"/>
  <c r="N234" i="1"/>
  <c r="O234" i="1"/>
  <c r="P234" i="1"/>
  <c r="Q234" i="1"/>
  <c r="K235" i="1"/>
  <c r="L235" i="1"/>
  <c r="M235" i="1"/>
  <c r="N235" i="1"/>
  <c r="O235" i="1"/>
  <c r="P235" i="1"/>
  <c r="Q235" i="1"/>
  <c r="K236" i="1"/>
  <c r="L236" i="1"/>
  <c r="M236" i="1"/>
  <c r="N236" i="1"/>
  <c r="O236" i="1"/>
  <c r="P236" i="1"/>
  <c r="Q236" i="1"/>
  <c r="K237" i="1"/>
  <c r="L237" i="1"/>
  <c r="M237" i="1"/>
  <c r="N237" i="1"/>
  <c r="O237" i="1"/>
  <c r="P237" i="1"/>
  <c r="Q237" i="1"/>
  <c r="K238" i="1"/>
  <c r="L238" i="1"/>
  <c r="M238" i="1"/>
  <c r="N238" i="1"/>
  <c r="O238" i="1"/>
  <c r="P238" i="1"/>
  <c r="Q238" i="1"/>
  <c r="K239" i="1"/>
  <c r="L239" i="1"/>
  <c r="M239" i="1"/>
  <c r="N239" i="1"/>
  <c r="O239" i="1"/>
  <c r="P239" i="1"/>
  <c r="Q239" i="1"/>
  <c r="K240" i="1"/>
  <c r="L240" i="1"/>
  <c r="M240" i="1"/>
  <c r="N240" i="1"/>
  <c r="O240" i="1"/>
  <c r="P240" i="1"/>
  <c r="Q240" i="1"/>
  <c r="K241" i="1"/>
  <c r="L241" i="1"/>
  <c r="M241" i="1"/>
  <c r="N241" i="1"/>
  <c r="O241" i="1"/>
  <c r="P241" i="1"/>
  <c r="Q241" i="1"/>
  <c r="K242" i="1"/>
  <c r="L242" i="1"/>
  <c r="M242" i="1"/>
  <c r="N242" i="1"/>
  <c r="O242" i="1"/>
  <c r="P242" i="1"/>
  <c r="Q242" i="1"/>
  <c r="K243" i="1"/>
  <c r="L243" i="1"/>
  <c r="M243" i="1"/>
  <c r="N243" i="1"/>
  <c r="O243" i="1"/>
  <c r="P243" i="1"/>
  <c r="Q243" i="1"/>
  <c r="K244" i="1"/>
  <c r="L244" i="1"/>
  <c r="M244" i="1"/>
  <c r="N244" i="1"/>
  <c r="O244" i="1"/>
  <c r="P244" i="1"/>
  <c r="Q244" i="1"/>
  <c r="K245" i="1"/>
  <c r="L245" i="1"/>
  <c r="M245" i="1"/>
  <c r="N245" i="1"/>
  <c r="O245" i="1"/>
  <c r="P245" i="1"/>
  <c r="Q245" i="1"/>
  <c r="K246" i="1"/>
  <c r="L246" i="1"/>
  <c r="M246" i="1"/>
  <c r="N246" i="1"/>
  <c r="O246" i="1"/>
  <c r="P246" i="1"/>
  <c r="Q246" i="1"/>
  <c r="K247" i="1"/>
  <c r="L247" i="1"/>
  <c r="M247" i="1"/>
  <c r="N247" i="1"/>
  <c r="O247" i="1"/>
  <c r="P247" i="1"/>
  <c r="Q247" i="1"/>
  <c r="K248" i="1"/>
  <c r="L248" i="1"/>
  <c r="M248" i="1"/>
  <c r="N248" i="1"/>
  <c r="O248" i="1"/>
  <c r="P248" i="1"/>
  <c r="Q248" i="1"/>
  <c r="K249" i="1"/>
  <c r="L249" i="1"/>
  <c r="M249" i="1"/>
  <c r="N249" i="1"/>
  <c r="O249" i="1"/>
  <c r="P249" i="1"/>
  <c r="Q249" i="1"/>
  <c r="K250" i="1"/>
  <c r="L250" i="1"/>
  <c r="M250" i="1"/>
  <c r="N250" i="1"/>
  <c r="O250" i="1"/>
  <c r="P250" i="1"/>
  <c r="Q250" i="1"/>
  <c r="K251" i="1"/>
  <c r="L251" i="1"/>
  <c r="M251" i="1"/>
  <c r="N251" i="1"/>
  <c r="O251" i="1"/>
  <c r="P251" i="1"/>
  <c r="Q251" i="1"/>
  <c r="K252" i="1"/>
  <c r="L252" i="1"/>
  <c r="M252" i="1"/>
  <c r="N252" i="1"/>
  <c r="O252" i="1"/>
  <c r="P252" i="1"/>
  <c r="Q252" i="1"/>
  <c r="K253" i="1"/>
  <c r="L253" i="1"/>
  <c r="M253" i="1"/>
  <c r="N253" i="1"/>
  <c r="O253" i="1"/>
  <c r="P253" i="1"/>
  <c r="Q253" i="1"/>
  <c r="K254" i="1"/>
  <c r="L254" i="1"/>
  <c r="M254" i="1"/>
  <c r="N254" i="1"/>
  <c r="O254" i="1"/>
  <c r="P254" i="1"/>
  <c r="Q254" i="1"/>
  <c r="K255" i="1"/>
  <c r="L255" i="1"/>
  <c r="M255" i="1"/>
  <c r="N255" i="1"/>
  <c r="O255" i="1"/>
  <c r="P255" i="1"/>
  <c r="Q255" i="1"/>
  <c r="K256" i="1"/>
  <c r="L256" i="1"/>
  <c r="M256" i="1"/>
  <c r="N256" i="1"/>
  <c r="O256" i="1"/>
  <c r="P256" i="1"/>
  <c r="Q256" i="1"/>
  <c r="K257" i="1"/>
  <c r="L257" i="1"/>
  <c r="M257" i="1"/>
  <c r="N257" i="1"/>
  <c r="O257" i="1"/>
  <c r="P257" i="1"/>
  <c r="Q257" i="1"/>
  <c r="K258" i="1"/>
  <c r="L258" i="1"/>
  <c r="M258" i="1"/>
  <c r="N258" i="1"/>
  <c r="O258" i="1"/>
  <c r="P258" i="1"/>
  <c r="Q258" i="1"/>
  <c r="K259" i="1"/>
  <c r="L259" i="1"/>
  <c r="M259" i="1"/>
  <c r="N259" i="1"/>
  <c r="O259" i="1"/>
  <c r="P259" i="1"/>
  <c r="Q259" i="1"/>
  <c r="K260" i="1"/>
  <c r="L260" i="1"/>
  <c r="M260" i="1"/>
  <c r="N260" i="1"/>
  <c r="O260" i="1"/>
  <c r="P260" i="1"/>
  <c r="Q260" i="1"/>
  <c r="K261" i="1"/>
  <c r="L261" i="1"/>
  <c r="M261" i="1"/>
  <c r="N261" i="1"/>
  <c r="O261" i="1"/>
  <c r="P261" i="1"/>
  <c r="Q261" i="1"/>
  <c r="K262" i="1"/>
  <c r="L262" i="1"/>
  <c r="M262" i="1"/>
  <c r="N262" i="1"/>
  <c r="O262" i="1"/>
  <c r="P262" i="1"/>
  <c r="Q262" i="1"/>
  <c r="K263" i="1"/>
  <c r="L263" i="1"/>
  <c r="M263" i="1"/>
  <c r="N263" i="1"/>
  <c r="O263" i="1"/>
  <c r="P263" i="1"/>
  <c r="Q263" i="1"/>
  <c r="K264" i="1"/>
  <c r="L264" i="1"/>
  <c r="M264" i="1"/>
  <c r="N264" i="1"/>
  <c r="O264" i="1"/>
  <c r="P264" i="1"/>
  <c r="Q264" i="1"/>
  <c r="K265" i="1"/>
  <c r="L265" i="1"/>
  <c r="M265" i="1"/>
  <c r="N265" i="1"/>
  <c r="O265" i="1"/>
  <c r="P265" i="1"/>
  <c r="Q265" i="1"/>
  <c r="K266" i="1"/>
  <c r="L266" i="1"/>
  <c r="M266" i="1"/>
  <c r="N266" i="1"/>
  <c r="O266" i="1"/>
  <c r="P266" i="1"/>
  <c r="Q266" i="1"/>
  <c r="K267" i="1"/>
  <c r="L267" i="1"/>
  <c r="M267" i="1"/>
  <c r="N267" i="1"/>
  <c r="O267" i="1"/>
  <c r="P267" i="1"/>
  <c r="Q267" i="1"/>
  <c r="K268" i="1"/>
  <c r="L268" i="1"/>
  <c r="M268" i="1"/>
  <c r="N268" i="1"/>
  <c r="O268" i="1"/>
  <c r="P268" i="1"/>
  <c r="Q268" i="1"/>
  <c r="K269" i="1"/>
  <c r="L269" i="1"/>
  <c r="M269" i="1"/>
  <c r="N269" i="1"/>
  <c r="O269" i="1"/>
  <c r="P269" i="1"/>
  <c r="Q269" i="1"/>
  <c r="K270" i="1"/>
  <c r="L270" i="1"/>
  <c r="M270" i="1"/>
  <c r="N270" i="1"/>
  <c r="O270" i="1"/>
  <c r="P270" i="1"/>
  <c r="Q270" i="1"/>
  <c r="K271" i="1"/>
  <c r="L271" i="1"/>
  <c r="M271" i="1"/>
  <c r="N271" i="1"/>
  <c r="O271" i="1"/>
  <c r="P271" i="1"/>
  <c r="Q271" i="1"/>
  <c r="K272" i="1"/>
  <c r="L272" i="1"/>
  <c r="M272" i="1"/>
  <c r="N272" i="1"/>
  <c r="O272" i="1"/>
  <c r="P272" i="1"/>
  <c r="Q272" i="1"/>
  <c r="Q124" i="1"/>
  <c r="P124" i="1"/>
  <c r="O124" i="1"/>
  <c r="N124" i="1"/>
  <c r="M124" i="1"/>
  <c r="L124" i="1"/>
  <c r="K124" i="1"/>
  <c r="E254" i="1" l="1"/>
  <c r="F254" i="1"/>
  <c r="E238" i="1"/>
  <c r="F238" i="1"/>
  <c r="E230" i="1"/>
  <c r="F230" i="1"/>
  <c r="E198" i="1"/>
  <c r="F198" i="1"/>
  <c r="E182" i="1"/>
  <c r="F182" i="1"/>
  <c r="E166" i="1"/>
  <c r="F166" i="1"/>
  <c r="E158" i="1"/>
  <c r="F158" i="1"/>
  <c r="E150" i="1"/>
  <c r="F150" i="1"/>
  <c r="E142" i="1"/>
  <c r="F142" i="1"/>
  <c r="E134" i="1"/>
  <c r="F134" i="1"/>
  <c r="E126" i="1"/>
  <c r="F126" i="1"/>
  <c r="F271" i="1"/>
  <c r="E271" i="1"/>
  <c r="F263" i="1"/>
  <c r="E263" i="1"/>
  <c r="F255" i="1"/>
  <c r="E255" i="1"/>
  <c r="F247" i="1"/>
  <c r="E247" i="1"/>
  <c r="E239" i="1"/>
  <c r="F239" i="1"/>
  <c r="F231" i="1"/>
  <c r="E231" i="1"/>
  <c r="F223" i="1"/>
  <c r="E223" i="1"/>
  <c r="F215" i="1"/>
  <c r="E215" i="1"/>
  <c r="E207" i="1"/>
  <c r="F207" i="1"/>
  <c r="F199" i="1"/>
  <c r="E199" i="1"/>
  <c r="F191" i="1"/>
  <c r="E191" i="1"/>
  <c r="F183" i="1"/>
  <c r="E183" i="1"/>
  <c r="F175" i="1"/>
  <c r="E175" i="1"/>
  <c r="F167" i="1"/>
  <c r="E167" i="1"/>
  <c r="F159" i="1"/>
  <c r="E159" i="1"/>
  <c r="F151" i="1"/>
  <c r="E151" i="1"/>
  <c r="F143" i="1"/>
  <c r="E143" i="1"/>
  <c r="F135" i="1"/>
  <c r="E135" i="1"/>
  <c r="F127" i="1"/>
  <c r="E127" i="1"/>
  <c r="E262" i="1"/>
  <c r="F262" i="1"/>
  <c r="E246" i="1"/>
  <c r="F246" i="1"/>
  <c r="E214" i="1"/>
  <c r="F214" i="1"/>
  <c r="E206" i="1"/>
  <c r="F206" i="1"/>
  <c r="E190" i="1"/>
  <c r="F190" i="1"/>
  <c r="E174" i="1"/>
  <c r="F174" i="1"/>
  <c r="F272" i="1"/>
  <c r="E272" i="1"/>
  <c r="E264" i="1"/>
  <c r="F264" i="1"/>
  <c r="E256" i="1"/>
  <c r="F256" i="1"/>
  <c r="F248" i="1"/>
  <c r="E248" i="1"/>
  <c r="E240" i="1"/>
  <c r="F240" i="1"/>
  <c r="E232" i="1"/>
  <c r="F232" i="1"/>
  <c r="F224" i="1"/>
  <c r="E224" i="1"/>
  <c r="F216" i="1"/>
  <c r="E216" i="1"/>
  <c r="F208" i="1"/>
  <c r="E208" i="1"/>
  <c r="E200" i="1"/>
  <c r="F200" i="1"/>
  <c r="E192" i="1"/>
  <c r="F192" i="1"/>
  <c r="F184" i="1"/>
  <c r="E184" i="1"/>
  <c r="F176" i="1"/>
  <c r="E176" i="1"/>
  <c r="E168" i="1"/>
  <c r="F168" i="1"/>
  <c r="F160" i="1"/>
  <c r="E160" i="1"/>
  <c r="F152" i="1"/>
  <c r="E152" i="1"/>
  <c r="F144" i="1"/>
  <c r="E144" i="1"/>
  <c r="F136" i="1"/>
  <c r="E136" i="1"/>
  <c r="E128" i="1"/>
  <c r="F128" i="1"/>
  <c r="E222" i="1"/>
  <c r="F222" i="1"/>
  <c r="E257" i="1"/>
  <c r="F257" i="1"/>
  <c r="E217" i="1"/>
  <c r="F217" i="1"/>
  <c r="F193" i="1"/>
  <c r="E193" i="1"/>
  <c r="E185" i="1"/>
  <c r="F185" i="1"/>
  <c r="E177" i="1"/>
  <c r="F177" i="1"/>
  <c r="E169" i="1"/>
  <c r="F169" i="1"/>
  <c r="E161" i="1"/>
  <c r="F161" i="1"/>
  <c r="E153" i="1"/>
  <c r="F153" i="1"/>
  <c r="E145" i="1"/>
  <c r="F145" i="1"/>
  <c r="E137" i="1"/>
  <c r="F137" i="1"/>
  <c r="F129" i="1"/>
  <c r="E129" i="1"/>
  <c r="F265" i="1"/>
  <c r="E265" i="1"/>
  <c r="E233" i="1"/>
  <c r="F233" i="1"/>
  <c r="E225" i="1"/>
  <c r="F225" i="1"/>
  <c r="E201" i="1"/>
  <c r="F201" i="1"/>
  <c r="E266" i="1"/>
  <c r="F266" i="1"/>
  <c r="F258" i="1"/>
  <c r="E258" i="1"/>
  <c r="E250" i="1"/>
  <c r="F250" i="1"/>
  <c r="F242" i="1"/>
  <c r="E242" i="1"/>
  <c r="E234" i="1"/>
  <c r="F234" i="1"/>
  <c r="E226" i="1"/>
  <c r="F226" i="1"/>
  <c r="E218" i="1"/>
  <c r="F218" i="1"/>
  <c r="E210" i="1"/>
  <c r="F210" i="1"/>
  <c r="E202" i="1"/>
  <c r="F202" i="1"/>
  <c r="F194" i="1"/>
  <c r="E194" i="1"/>
  <c r="E186" i="1"/>
  <c r="F186" i="1"/>
  <c r="F178" i="1"/>
  <c r="E178" i="1"/>
  <c r="E170" i="1"/>
  <c r="F170" i="1"/>
  <c r="E162" i="1"/>
  <c r="F162" i="1"/>
  <c r="E154" i="1"/>
  <c r="F154" i="1"/>
  <c r="F146" i="1"/>
  <c r="E146" i="1"/>
  <c r="E138" i="1"/>
  <c r="F138" i="1"/>
  <c r="F130" i="1"/>
  <c r="E130" i="1"/>
  <c r="E270" i="1"/>
  <c r="F270" i="1"/>
  <c r="F249" i="1"/>
  <c r="E249" i="1"/>
  <c r="F209" i="1"/>
  <c r="E209" i="1"/>
  <c r="E124" i="1"/>
  <c r="F124" i="1"/>
  <c r="E267" i="1"/>
  <c r="F267" i="1"/>
  <c r="E259" i="1"/>
  <c r="F259" i="1"/>
  <c r="E251" i="1"/>
  <c r="F251" i="1"/>
  <c r="F243" i="1"/>
  <c r="E243" i="1"/>
  <c r="F235" i="1"/>
  <c r="E235" i="1"/>
  <c r="F227" i="1"/>
  <c r="E227" i="1"/>
  <c r="F219" i="1"/>
  <c r="E219" i="1"/>
  <c r="F211" i="1"/>
  <c r="E211" i="1"/>
  <c r="F203" i="1"/>
  <c r="E203" i="1"/>
  <c r="F195" i="1"/>
  <c r="E195" i="1"/>
  <c r="E187" i="1"/>
  <c r="F187" i="1"/>
  <c r="F179" i="1"/>
  <c r="E179" i="1"/>
  <c r="E171" i="1"/>
  <c r="F171" i="1"/>
  <c r="F163" i="1"/>
  <c r="E163" i="1"/>
  <c r="F155" i="1"/>
  <c r="E155" i="1"/>
  <c r="F147" i="1"/>
  <c r="E147" i="1"/>
  <c r="F139" i="1"/>
  <c r="E139" i="1"/>
  <c r="F131" i="1"/>
  <c r="E131" i="1"/>
  <c r="F241" i="1"/>
  <c r="E241" i="1"/>
  <c r="E268" i="1"/>
  <c r="F268" i="1"/>
  <c r="E260" i="1"/>
  <c r="F260" i="1"/>
  <c r="E252" i="1"/>
  <c r="F252" i="1"/>
  <c r="E244" i="1"/>
  <c r="F244" i="1"/>
  <c r="E236" i="1"/>
  <c r="F236" i="1"/>
  <c r="E228" i="1"/>
  <c r="F228" i="1"/>
  <c r="E220" i="1"/>
  <c r="F220" i="1"/>
  <c r="E212" i="1"/>
  <c r="F212" i="1"/>
  <c r="E204" i="1"/>
  <c r="F204" i="1"/>
  <c r="F196" i="1"/>
  <c r="E196" i="1"/>
  <c r="E188" i="1"/>
  <c r="F188" i="1"/>
  <c r="E180" i="1"/>
  <c r="F180" i="1"/>
  <c r="F172" i="1"/>
  <c r="E172" i="1"/>
  <c r="F164" i="1"/>
  <c r="E164" i="1"/>
  <c r="F156" i="1"/>
  <c r="E156" i="1"/>
  <c r="F148" i="1"/>
  <c r="E148" i="1"/>
  <c r="F140" i="1"/>
  <c r="E140" i="1"/>
  <c r="E132" i="1"/>
  <c r="F132" i="1"/>
  <c r="F269" i="1"/>
  <c r="E269" i="1"/>
  <c r="F261" i="1"/>
  <c r="E261" i="1"/>
  <c r="F253" i="1"/>
  <c r="E253" i="1"/>
  <c r="E245" i="1"/>
  <c r="F245" i="1"/>
  <c r="E237" i="1"/>
  <c r="F237" i="1"/>
  <c r="E229" i="1"/>
  <c r="F229" i="1"/>
  <c r="E221" i="1"/>
  <c r="F221" i="1"/>
  <c r="E213" i="1"/>
  <c r="F213" i="1"/>
  <c r="E205" i="1"/>
  <c r="F205" i="1"/>
  <c r="E197" i="1"/>
  <c r="F197" i="1"/>
  <c r="E189" i="1"/>
  <c r="F189" i="1"/>
  <c r="E181" i="1"/>
  <c r="F181" i="1"/>
  <c r="E173" i="1"/>
  <c r="F173" i="1"/>
  <c r="E165" i="1"/>
  <c r="F165" i="1"/>
  <c r="E157" i="1"/>
  <c r="F157" i="1"/>
  <c r="E149" i="1"/>
  <c r="F149" i="1"/>
  <c r="E141" i="1"/>
  <c r="F141" i="1"/>
  <c r="F133" i="1"/>
  <c r="E133" i="1"/>
  <c r="E125" i="1"/>
  <c r="F125" i="1"/>
  <c r="K79" i="1"/>
  <c r="L79" i="1"/>
  <c r="M79" i="1"/>
  <c r="N79" i="1"/>
  <c r="O79" i="1"/>
  <c r="P79" i="1"/>
  <c r="K80" i="1"/>
  <c r="L80" i="1"/>
  <c r="M80" i="1"/>
  <c r="N80" i="1"/>
  <c r="O80" i="1"/>
  <c r="P80" i="1"/>
  <c r="K53" i="1"/>
  <c r="L53" i="1"/>
  <c r="M53" i="1"/>
  <c r="N53" i="1"/>
  <c r="O53" i="1"/>
  <c r="P53" i="1"/>
  <c r="K54" i="1"/>
  <c r="L54" i="1"/>
  <c r="M54" i="1"/>
  <c r="N54" i="1"/>
  <c r="O54" i="1"/>
  <c r="P54" i="1"/>
  <c r="K55" i="1"/>
  <c r="L55" i="1"/>
  <c r="M55" i="1"/>
  <c r="N55" i="1"/>
  <c r="O55" i="1"/>
  <c r="P55" i="1"/>
  <c r="K56" i="1"/>
  <c r="L56" i="1"/>
  <c r="M56" i="1"/>
  <c r="N56" i="1"/>
  <c r="O56" i="1"/>
  <c r="P56" i="1"/>
  <c r="K57" i="1"/>
  <c r="L57" i="1"/>
  <c r="M57" i="1"/>
  <c r="N57" i="1"/>
  <c r="O57" i="1"/>
  <c r="P57" i="1"/>
  <c r="K66" i="1"/>
  <c r="L66" i="1"/>
  <c r="M66" i="1"/>
  <c r="N66" i="1"/>
  <c r="O66" i="1"/>
  <c r="P66" i="1"/>
  <c r="K67" i="1"/>
  <c r="L67" i="1"/>
  <c r="M67" i="1"/>
  <c r="N67" i="1"/>
  <c r="O67" i="1"/>
  <c r="P67" i="1"/>
  <c r="K68" i="1"/>
  <c r="L68" i="1"/>
  <c r="M68" i="1"/>
  <c r="N68" i="1"/>
  <c r="O68" i="1"/>
  <c r="P68" i="1"/>
  <c r="K69" i="1"/>
  <c r="L69" i="1"/>
  <c r="M69" i="1"/>
  <c r="N69" i="1"/>
  <c r="O69" i="1"/>
  <c r="P69" i="1"/>
  <c r="K70" i="1"/>
  <c r="L70" i="1"/>
  <c r="M70" i="1"/>
  <c r="N70" i="1"/>
  <c r="O70" i="1"/>
  <c r="P70" i="1"/>
  <c r="K71" i="1"/>
  <c r="L71" i="1"/>
  <c r="M71" i="1"/>
  <c r="N71" i="1"/>
  <c r="O71" i="1"/>
  <c r="P71" i="1"/>
  <c r="K72" i="1"/>
  <c r="L72" i="1"/>
  <c r="M72" i="1"/>
  <c r="N72" i="1"/>
  <c r="O72" i="1"/>
  <c r="P72" i="1"/>
  <c r="K73" i="1"/>
  <c r="L73" i="1"/>
  <c r="M73" i="1"/>
  <c r="N73" i="1"/>
  <c r="O73" i="1"/>
  <c r="P73" i="1"/>
  <c r="K74" i="1"/>
  <c r="L74" i="1"/>
  <c r="M74" i="1"/>
  <c r="N74" i="1"/>
  <c r="O74" i="1"/>
  <c r="P74" i="1"/>
  <c r="K75" i="1"/>
  <c r="L75" i="1"/>
  <c r="M75" i="1"/>
  <c r="N75" i="1"/>
  <c r="O75" i="1"/>
  <c r="P75" i="1"/>
  <c r="K76" i="1"/>
  <c r="L76" i="1"/>
  <c r="M76" i="1"/>
  <c r="N76" i="1"/>
  <c r="O76" i="1"/>
  <c r="P76" i="1"/>
  <c r="K77" i="1"/>
  <c r="L77" i="1"/>
  <c r="M77" i="1"/>
  <c r="N77" i="1"/>
  <c r="O77" i="1"/>
  <c r="P77" i="1"/>
  <c r="K78" i="1"/>
  <c r="L78" i="1"/>
  <c r="M78" i="1"/>
  <c r="N78" i="1"/>
  <c r="O78" i="1"/>
  <c r="P78" i="1"/>
  <c r="K62" i="1"/>
  <c r="L62" i="1"/>
  <c r="M62" i="1"/>
  <c r="N62" i="1"/>
  <c r="O62" i="1"/>
  <c r="P62" i="1"/>
  <c r="K63" i="1"/>
  <c r="L63" i="1"/>
  <c r="M63" i="1"/>
  <c r="N63" i="1"/>
  <c r="O63" i="1"/>
  <c r="P63" i="1"/>
  <c r="K64" i="1"/>
  <c r="L64" i="1"/>
  <c r="M64" i="1"/>
  <c r="N64" i="1"/>
  <c r="O64" i="1"/>
  <c r="P64" i="1"/>
  <c r="K65" i="1"/>
  <c r="L65" i="1"/>
  <c r="M65" i="1"/>
  <c r="N65" i="1"/>
  <c r="O65" i="1"/>
  <c r="P65" i="1"/>
  <c r="K52" i="1"/>
  <c r="L52" i="1"/>
  <c r="M52" i="1"/>
  <c r="N52" i="1"/>
  <c r="O52" i="1"/>
  <c r="P52" i="1"/>
  <c r="K51" i="1"/>
  <c r="L51" i="1"/>
  <c r="M51" i="1"/>
  <c r="N51" i="1"/>
  <c r="O51" i="1"/>
  <c r="P51" i="1"/>
  <c r="K61" i="1"/>
  <c r="L61" i="1"/>
  <c r="M61" i="1"/>
  <c r="N61" i="1"/>
  <c r="O61" i="1"/>
  <c r="P61" i="1"/>
  <c r="M59" i="1"/>
  <c r="N59" i="1"/>
  <c r="O59" i="1"/>
  <c r="P59" i="1"/>
  <c r="M60" i="1"/>
  <c r="N60" i="1"/>
  <c r="O60" i="1"/>
  <c r="P60" i="1"/>
  <c r="K59" i="1"/>
  <c r="L59" i="1"/>
  <c r="K60" i="1"/>
  <c r="L60" i="1"/>
  <c r="L58" i="1"/>
  <c r="P58" i="1"/>
  <c r="O58" i="1"/>
  <c r="M58" i="1"/>
  <c r="K58" i="1"/>
  <c r="N58" i="1"/>
  <c r="E56" i="1" l="1"/>
  <c r="F56" i="1"/>
  <c r="E60" i="1"/>
  <c r="F60" i="1"/>
  <c r="E61" i="1"/>
  <c r="F61" i="1"/>
  <c r="F64" i="1"/>
  <c r="E64" i="1"/>
  <c r="E77" i="1"/>
  <c r="F77" i="1"/>
  <c r="E73" i="1"/>
  <c r="F73" i="1"/>
  <c r="F69" i="1"/>
  <c r="E69" i="1"/>
  <c r="E57" i="1"/>
  <c r="F57" i="1"/>
  <c r="E72" i="1"/>
  <c r="F72" i="1"/>
  <c r="E63" i="1"/>
  <c r="F63" i="1"/>
  <c r="E76" i="1"/>
  <c r="F76" i="1"/>
  <c r="E68" i="1"/>
  <c r="F68" i="1"/>
  <c r="F58" i="1"/>
  <c r="E58" i="1"/>
  <c r="E65" i="1"/>
  <c r="F65" i="1"/>
  <c r="E54" i="1"/>
  <c r="F54" i="1"/>
  <c r="E59" i="1"/>
  <c r="F59" i="1"/>
  <c r="E78" i="1"/>
  <c r="F78" i="1"/>
  <c r="F74" i="1"/>
  <c r="E74" i="1"/>
  <c r="F70" i="1"/>
  <c r="E70" i="1"/>
  <c r="E66" i="1"/>
  <c r="F66" i="1"/>
  <c r="E80" i="1"/>
  <c r="F80" i="1"/>
  <c r="E62" i="1"/>
  <c r="F62" i="1"/>
  <c r="E75" i="1"/>
  <c r="F75" i="1"/>
  <c r="F71" i="1"/>
  <c r="E71" i="1"/>
  <c r="F67" i="1"/>
  <c r="E67" i="1"/>
  <c r="E55" i="1"/>
  <c r="F55" i="1"/>
  <c r="E79" i="1"/>
  <c r="F79" i="1"/>
</calcChain>
</file>

<file path=xl/sharedStrings.xml><?xml version="1.0" encoding="utf-8"?>
<sst xmlns="http://schemas.openxmlformats.org/spreadsheetml/2006/main" count="657" uniqueCount="471">
  <si>
    <t>Procedure Code/Diagnostic Group</t>
  </si>
  <si>
    <t>Procedure Description</t>
  </si>
  <si>
    <t>Billed Charge</t>
  </si>
  <si>
    <t>Maximum Negotiated Charge</t>
  </si>
  <si>
    <t>Minimum Negotiated Charge</t>
  </si>
  <si>
    <t>Asuris/Regence of WA/Uniform Medical Plan/HMA</t>
  </si>
  <si>
    <t>Regence ID</t>
  </si>
  <si>
    <t>Medicare/Medicare Advantage</t>
  </si>
  <si>
    <t>Tricare/Triwest/VA</t>
  </si>
  <si>
    <t>Blue Cross Idaho</t>
  </si>
  <si>
    <t xml:space="preserve">Premera/Lifewise </t>
  </si>
  <si>
    <t>Aetna /GEHA/Mail Handlers</t>
  </si>
  <si>
    <t xml:space="preserve">Cigna </t>
  </si>
  <si>
    <t>United Healthcare Commercial/Optum</t>
  </si>
  <si>
    <t>First Choice/Kaiser</t>
  </si>
  <si>
    <t>Multiplan</t>
  </si>
  <si>
    <t>$23841.60 - $42612.89</t>
  </si>
  <si>
    <t>$25166.14 - $44980.27</t>
  </si>
  <si>
    <t>$24371.42 - $43559.84</t>
  </si>
  <si>
    <t>$2733.83 - $7976.19</t>
  </si>
  <si>
    <t>$2704.43 - 7890.43</t>
  </si>
  <si>
    <t>$2645.64 - $7718.9</t>
  </si>
  <si>
    <t>$2792.62 - $8147.72</t>
  </si>
  <si>
    <t>$1520.68 - $9442.20</t>
  </si>
  <si>
    <t>2768.61 - 10694.17</t>
  </si>
  <si>
    <t>2738.84 - 10579.18</t>
  </si>
  <si>
    <t>2679.3 - 10349.2</t>
  </si>
  <si>
    <t>2828.15 - 10924.15</t>
  </si>
  <si>
    <t>$1318.66 - $6922.76</t>
  </si>
  <si>
    <t>1390.4 - 4686.9</t>
  </si>
  <si>
    <t>2973.77 - 10694.17</t>
  </si>
  <si>
    <t>2941.79 -.10579.18</t>
  </si>
  <si>
    <t>2877.84 - 10349.2</t>
  </si>
  <si>
    <t>3037.72 - 10924.15</t>
  </si>
  <si>
    <t>1406.94 - 6922.76</t>
  </si>
  <si>
    <t>1488.77- 6922.76</t>
  </si>
  <si>
    <t>2981.21 - 10226.16</t>
  </si>
  <si>
    <t>2949.15 - 10116.20</t>
  </si>
  <si>
    <t>2885.04 - 9896.28</t>
  </si>
  <si>
    <t>3045.32 - 10446.08</t>
  </si>
  <si>
    <t>6754.02 - 12192.16</t>
  </si>
  <si>
    <t>11090.00 - 23712.46</t>
  </si>
  <si>
    <t>10970.75 - 23457.49</t>
  </si>
  <si>
    <t>10732.26 - 22947.54</t>
  </si>
  <si>
    <t>11328.49 - 24222.41</t>
  </si>
  <si>
    <t>3769.27 - 6781.22</t>
  </si>
  <si>
    <t>7705.91 - 14223.6</t>
  </si>
  <si>
    <t>7457.34 - 13764.77</t>
  </si>
  <si>
    <t>7871.63 - 14529.48</t>
  </si>
  <si>
    <t>1677.14 - 2681.3</t>
  </si>
  <si>
    <t>3105.90- 5368.48</t>
  </si>
  <si>
    <t>3072.51 - 5310.76</t>
  </si>
  <si>
    <t>3005.71 - 5195.30</t>
  </si>
  <si>
    <t>3172.7 - 5483.93</t>
  </si>
  <si>
    <t>793.29 - 2577.43</t>
  </si>
  <si>
    <t>1380.92 - 4743.88</t>
  </si>
  <si>
    <t>1350.9 - 4640.75</t>
  </si>
  <si>
    <t>1425.95 - 4898.57</t>
  </si>
  <si>
    <t>796.29 - 2520.92</t>
  </si>
  <si>
    <t>1395.93 - 3593.07</t>
  </si>
  <si>
    <t>1380.92 - 3554.44</t>
  </si>
  <si>
    <t>1350.9 - 3477.17</t>
  </si>
  <si>
    <t>1425.95 - 3670.34</t>
  </si>
  <si>
    <t>1400.52 - 1502.6</t>
  </si>
  <si>
    <t>2181.08 - 2702.19</t>
  </si>
  <si>
    <t>3959 - 4930.24</t>
  </si>
  <si>
    <t>3916.43 - 4877.22</t>
  </si>
  <si>
    <t>3831.29 - 4771.2</t>
  </si>
  <si>
    <t>4044.14 - 5036.26</t>
  </si>
  <si>
    <t>3077.09 - 21088.03</t>
  </si>
  <si>
    <t>6503.84 - 42179.04</t>
  </si>
  <si>
    <t>6433.91 - 41725.51</t>
  </si>
  <si>
    <t>6643.71 - 43086.12</t>
  </si>
  <si>
    <t>$45 - $104</t>
  </si>
  <si>
    <t>19.8 - 45.76</t>
  </si>
  <si>
    <t>$41.85 - $96.72</t>
  </si>
  <si>
    <t>$41.4 - $95.68</t>
  </si>
  <si>
    <t>$42.75 - $98.8</t>
  </si>
  <si>
    <t>$40.5 - $93.6</t>
  </si>
  <si>
    <t>6990.81 - 11852.73</t>
  </si>
  <si>
    <t>13514.42 - 23860.18</t>
  </si>
  <si>
    <t>$13369.1 - $23603.62</t>
  </si>
  <si>
    <t>$13078.47 - $23090.5</t>
  </si>
  <si>
    <t>$13805.05 - $24373.31</t>
  </si>
  <si>
    <t>AAA00029445872</t>
  </si>
  <si>
    <t>AAA00032510576</t>
  </si>
  <si>
    <t>2974.14 - 5812.62</t>
  </si>
  <si>
    <t>2942.16 - $5750.12</t>
  </si>
  <si>
    <t>2878.2 - 5625.12</t>
  </si>
  <si>
    <t>3038.1 - 5937.62</t>
  </si>
  <si>
    <t>11924.73 - 22394.4</t>
  </si>
  <si>
    <t>8285.93 - 15411.86</t>
  </si>
  <si>
    <t>METABOLIC PANEL TOTAL CA</t>
  </si>
  <si>
    <t>Self Pay Discounted Price</t>
  </si>
  <si>
    <t>CT ORBIT/EAR/FOSSA W/O DYE</t>
  </si>
  <si>
    <t>CT MAXILLOFACIAL W/O DYE</t>
  </si>
  <si>
    <t>CT SOFT TISSUE NECK W/O DYE</t>
  </si>
  <si>
    <t>CT THORAX W/O DYE</t>
  </si>
  <si>
    <t>MR ANGIOGRAPHY HEAD W/O DYE</t>
  </si>
  <si>
    <t>MRI CHEST W/O DYE</t>
  </si>
  <si>
    <t>MRI BRAIN STEM W/O DYE</t>
  </si>
  <si>
    <t>COMPREHEN METABOLIC PANEL</t>
  </si>
  <si>
    <t>OBSTETRIC PANEL</t>
  </si>
  <si>
    <t>LIPID PANEL</t>
  </si>
  <si>
    <t>RENAL FUNCTION PANEL</t>
  </si>
  <si>
    <t>HEPATIC FUNCTION PANEL</t>
  </si>
  <si>
    <t>URINALYSIS NONAUTO W/SCOPE</t>
  </si>
  <si>
    <t>URINALYSIS AUTO W/SCOPE</t>
  </si>
  <si>
    <t>URINALYSIS NONAUTO W/O SCOPE</t>
  </si>
  <si>
    <t>URINALYSIS AUTO W/O SCOPE</t>
  </si>
  <si>
    <t>ASSAY OF PSA TOTAL</t>
  </si>
  <si>
    <t>ASSAY OF PSA FREE</t>
  </si>
  <si>
    <t>ASSAY THYROID STIM HORMONE</t>
  </si>
  <si>
    <t>COMPLETE CBC W/AUTO DIFF WBC</t>
  </si>
  <si>
    <t>COMPLETE CBC AUTOMATED</t>
  </si>
  <si>
    <t>PROTHROMBIN TIME</t>
  </si>
  <si>
    <t>THROMBOPLASTIN TIME PARTIAL</t>
  </si>
  <si>
    <t>CT HEAD/BRAIN W/O DYE</t>
  </si>
  <si>
    <t>MRI BRAIN STEM W/O &amp; W/DYE</t>
  </si>
  <si>
    <t>X-RAY EXAM L-2 SPINE 4/&gt;VWS</t>
  </si>
  <si>
    <t>MRI LUMBAR SPINE W/O DYE</t>
  </si>
  <si>
    <t>CT PELVIS W/DYE</t>
  </si>
  <si>
    <t>MRI JNT OF LWR EXTRE W/O DYE</t>
  </si>
  <si>
    <t>CT ABD &amp; PELV W/CONTRAST</t>
  </si>
  <si>
    <t>US EXAM ABDOM COMPLETE</t>
  </si>
  <si>
    <t>OB US &gt;/= 14 WKS SNGL FETUS</t>
  </si>
  <si>
    <t>TRANSVAGINAL US NON-OB</t>
  </si>
  <si>
    <t>KNEE ARTHROSCOPY/SURGERY</t>
  </si>
  <si>
    <t>REMOVE TONSILS AND ADENOIDS</t>
  </si>
  <si>
    <t>UPPR GI ENDOSCOPY DIAGNOSIS</t>
  </si>
  <si>
    <t>UPPER GI ENDOSCOPY BIOPSY</t>
  </si>
  <si>
    <t>DIAGNOSTIC COLONOSCOPY</t>
  </si>
  <si>
    <t>COLONOSCOPY AND BIOPSY</t>
  </si>
  <si>
    <t>LESION REMOVAL COLONOSCOPY</t>
  </si>
  <si>
    <t>LAPAROSCOPIC CHOLECYSTECTOMY</t>
  </si>
  <si>
    <t>PRP I/HERN INIT REDUC &gt;5 YR</t>
  </si>
  <si>
    <t>BIOPSY OF PROSTATE</t>
  </si>
  <si>
    <t>INJ FORAMEN EPIDURAL L/S</t>
  </si>
  <si>
    <t>POLYSOM 6/&gt; YRS 4/&gt; PARAM</t>
  </si>
  <si>
    <t>THERAPEUTIC EXERCISES</t>
  </si>
  <si>
    <t>X-RAY EYE FOR FOREIGN BODY</t>
  </si>
  <si>
    <t>X-RAY EXAM OF JAW &lt;4VIEWS</t>
  </si>
  <si>
    <t>X-RAY EXAM OF JAW 4/&gt; VIEWS</t>
  </si>
  <si>
    <t>X-RAY EXAM OF MASTOIDS</t>
  </si>
  <si>
    <t>X-RAY EXAM OF FACIAL BONES</t>
  </si>
  <si>
    <t>X-RAY EXAM OF NASAL BONES</t>
  </si>
  <si>
    <t>X-RAY EXAM OF EYE SOCKETS</t>
  </si>
  <si>
    <t>X-RAY EXAM OF SINUSES</t>
  </si>
  <si>
    <t>X-RAY EXAM PITUITARY SADDLE</t>
  </si>
  <si>
    <t>X-RAY EXAM OF SKULL</t>
  </si>
  <si>
    <t>X-RAY EXAM OF JAW JOINTS</t>
  </si>
  <si>
    <t>X-RAY EXAM OF NECK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</si>
  <si>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</si>
  <si>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</si>
  <si>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</si>
  <si>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</si>
  <si>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</si>
  <si>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</si>
  <si>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X-RAY EXAM OF SPINE 1 VIEW</t>
  </si>
  <si>
    <t>X-RAY EXAM NECK SPINE 3/&lt;VWS</t>
  </si>
  <si>
    <t>X-RAY EXAM NECK SPINE 4/5VWS</t>
  </si>
  <si>
    <t>X-RAY EXAM NECK SPINE 6/&gt;VWS</t>
  </si>
  <si>
    <t>X-RAY EXAM THORAC SPINE 2VWS</t>
  </si>
  <si>
    <t>X-RAY EXAM THORAC SPINE 3VWS</t>
  </si>
  <si>
    <t>X-RAY EXAM TRUNK SPINE 2 VWS</t>
  </si>
  <si>
    <t>X-RAY EXAM L-S SPINE 2/3 VWS</t>
  </si>
  <si>
    <t>X-RAY EXAM L-S SPINE BENDING</t>
  </si>
  <si>
    <t>X-RAY BEND ONLY L-S SPINE</t>
  </si>
  <si>
    <t>X-RAY EXAM OF PELVIS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</si>
  <si>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</si>
  <si>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</si>
  <si>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</si>
  <si>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</si>
  <si>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</si>
  <si>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</si>
  <si>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</si>
  <si>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</si>
  <si>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</si>
  <si>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</si>
  <si>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</si>
  <si>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</si>
  <si>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</si>
  <si>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</si>
  <si>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</si>
  <si>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</si>
  <si>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</si>
  <si>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</si>
  <si>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</si>
  <si>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</si>
  <si>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</si>
  <si>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CONTRAST X-RAY OF HIP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</si>
  <si>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</si>
  <si>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</si>
  <si>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</si>
  <si>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</si>
  <si>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</si>
  <si>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</si>
  <si>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</si>
  <si>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</si>
  <si>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X-RAY EXAM OF FOOT</t>
  </si>
  <si>
    <t>X-RAY EXAM OF HEEL</t>
  </si>
  <si>
    <t>X-RAY EXAM OF TOE(S)</t>
  </si>
  <si>
    <t>X-RAY EXAM SERIES ABDOMEN</t>
  </si>
  <si>
    <t>CINE/VID X-RAY THROAT/ESOPH</t>
  </si>
  <si>
    <t>X-RAY UPPER GI DELAY W/O KUB</t>
  </si>
  <si>
    <t>X-RAY EXAM OF SMALL BOWEL</t>
  </si>
  <si>
    <t>CONTRAST X-RAY EXAM OF COLON</t>
  </si>
  <si>
    <t>CONTRST X-RAY URINARY TRACT</t>
  </si>
  <si>
    <t>CONTRAST X-RAY BLADDER</t>
  </si>
  <si>
    <t>X-RAY URETHRA/BLADDER</t>
  </si>
  <si>
    <t>X-RAY GUIDE GU DILATION</t>
  </si>
  <si>
    <t>X-RAY FEMALE GENITAL TRACT</t>
  </si>
  <si>
    <t>ARTERY X-RAYS ARM</t>
  </si>
  <si>
    <t>VEIN X-RAY ARM/LEG</t>
  </si>
  <si>
    <t>VEIN X-RAY ARMS/LEGS</t>
  </si>
  <si>
    <t>FLUOROSCOPE EXAMINATION</t>
  </si>
  <si>
    <t>X-RAY NOSE TO RECTUM</t>
  </si>
  <si>
    <t>X-RAY EXAM OF FISTULA</t>
  </si>
  <si>
    <t>X-RAY EXAM BREAST SPECIMEN</t>
  </si>
  <si>
    <t>X-RAY EXAM OF BODY SECTION</t>
  </si>
  <si>
    <t>MR SPECTROSCOPY</t>
  </si>
  <si>
    <t>ECHO EXAM OF HEAD</t>
  </si>
  <si>
    <t>US EXAM OF HEAD AND NECK</t>
  </si>
  <si>
    <t>US EXAM CHEST</t>
  </si>
  <si>
    <t>ULTRASOUND BREAST COMPLETE</t>
  </si>
  <si>
    <t>ULTRASOUND BREAST LIMITED</t>
  </si>
  <si>
    <t>ECHO EXAM OF ABDOMEN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</si>
  <si>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</si>
  <si>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</si>
  <si>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</si>
  <si>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</si>
  <si>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</si>
  <si>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DETAILED SNGL FETUS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</si>
  <si>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</si>
  <si>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</si>
  <si>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</si>
  <si>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</si>
  <si>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</si>
  <si>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US EXAM PELVIC COMPLETE</t>
  </si>
  <si>
    <t>US EXAM PELVIC LIMITED</t>
  </si>
  <si>
    <t>US EXAM SCROTUM</t>
  </si>
  <si>
    <t>US TRANSRECTAL</t>
  </si>
  <si>
    <t>US XTR NON-VASC COMPLETE</t>
  </si>
  <si>
    <t>ECHO EXAMINATION PROCEDURE</t>
  </si>
  <si>
    <t>X-RAYS FOR BONE AGE</t>
  </si>
  <si>
    <t>X-RAYS BONE LENGTH STUDIES</t>
  </si>
  <si>
    <t>X-RAYS BONE SURVEY LIMITED</t>
  </si>
  <si>
    <t>X-RAYS BONE SURVEY COMPLETE</t>
  </si>
  <si>
    <t>DXA BONE DENSITY AXIAL</t>
  </si>
  <si>
    <t>DX MAMMO INCL CAD UNI</t>
  </si>
  <si>
    <t>DX MAMMO INCL CAD BI</t>
  </si>
  <si>
    <t>SCR MAMMO BI INCL CAD</t>
  </si>
  <si>
    <t>SHOULDER ARTHROSCOPY/SURGERY</t>
  </si>
  <si>
    <t>NJX INTERLAMINAR LMBR/SAC</t>
  </si>
  <si>
    <t>MR ANGIO SPINE W/O&amp;W/DYE</t>
  </si>
  <si>
    <t>MR ANGIO UPR EXTR W/O&amp;W/DYE</t>
  </si>
  <si>
    <t>X-RAY BILE DUCTS/PANCREAS</t>
  </si>
  <si>
    <t>X-RAY BILE DUCT ENDOSCOPY</t>
  </si>
  <si>
    <t>X-RAY BILE/PANC ENDOSCOPY</t>
  </si>
  <si>
    <t>X-RAY GUIDE FOR GI TUBE</t>
  </si>
  <si>
    <t>X-RAY GUIDE INTESTINAL TUBE</t>
  </si>
  <si>
    <t>X-RAY GUIDE GI DILATION</t>
  </si>
  <si>
    <t>XRAY CONTROL CATHETER CHANGE</t>
  </si>
  <si>
    <t>ABSCESS DRAINAGE UNDER X-RAY</t>
  </si>
  <si>
    <t>FLUOROSCOPE EXAM EXTENSIVE</t>
  </si>
  <si>
    <t>3D RENDER W/INTRP POSTPROCES</t>
  </si>
  <si>
    <t>OB US &lt; 14 WKS ADDL FETUS</t>
  </si>
  <si>
    <t>OB US &gt;/= 14 WKS ADDL FETUS</t>
  </si>
  <si>
    <t>OB US DETAILED ADDL FETUS</t>
  </si>
  <si>
    <t>ECHO GUIDE FOR BIOPSY</t>
  </si>
  <si>
    <t>ECHO GUIDE FOR AMNIOCENTESIS</t>
  </si>
  <si>
    <t>FLUOROGUIDE FOR VEIN DEVICE</t>
  </si>
  <si>
    <t>NEEDLE LOCALIZATION BY XRAY</t>
  </si>
  <si>
    <t>FLUOROGUIDE FOR SPINE INJECT</t>
  </si>
  <si>
    <t>CT SCAN FOR NEEDLE BIOPSY</t>
  </si>
  <si>
    <t>MR GUIDANCE FOR NEEDLE PLACE</t>
  </si>
  <si>
    <t>CT HEAD/BRAIN W/DYE</t>
  </si>
  <si>
    <t>MAJOR JOINT REPLACEMENT OR REATTACHMENT OF LOWER EXTREMITY</t>
  </si>
  <si>
    <t>CT ORBIT/EAR/FOSSA W/DYE</t>
  </si>
  <si>
    <t>CT MAXILLOFACIAL W/DYE</t>
  </si>
  <si>
    <t>CT ANGIOGRAPHY HEAD</t>
  </si>
  <si>
    <t>CT ANGIOGRAPHY NECK</t>
  </si>
  <si>
    <t>CT THORAX W/DYE</t>
  </si>
  <si>
    <t>CT ANGIOGRAPHY CHEST</t>
  </si>
  <si>
    <t>CT NECK SPINE W/O DYE</t>
  </si>
  <si>
    <t>CT NECK SPINE W/DYE</t>
  </si>
  <si>
    <t>CT CHEST SPINE W/O DYE</t>
  </si>
  <si>
    <t>CT CHEST SPINE W/DYE</t>
  </si>
  <si>
    <t>CT LUMBAR SPINE W/O DYE</t>
  </si>
  <si>
    <t>CT LUMBAR SPINE W/DYE</t>
  </si>
  <si>
    <t>CT ANGIOGRAPH PELV W/O&amp;W/DYE</t>
  </si>
  <si>
    <t>CT PELVIS W/O DYE</t>
  </si>
  <si>
    <t>CT UPPER EXTREMITY W/O DYE</t>
  </si>
  <si>
    <t>CT UPPER EXTREMITY W/DYE</t>
  </si>
  <si>
    <t>CT LOWER EXTREMITY W/O DYE</t>
  </si>
  <si>
    <t>CT LOWER EXTREMITY W/DYE</t>
  </si>
  <si>
    <t>MRI JOINT OF LWR EXTR W/DYE</t>
  </si>
  <si>
    <t>CT ABDOMEN W/O DYE</t>
  </si>
  <si>
    <t>CT ABDOMEN W/DYE</t>
  </si>
  <si>
    <t>CT ANGIO ABD&amp;PELV W/O&amp;W/DYE</t>
  </si>
  <si>
    <t>CT ANGIO ABDOM W/O &amp; W/DYE</t>
  </si>
  <si>
    <t>CT ABD &amp; PELVIS</t>
  </si>
  <si>
    <t>CT COLONOGRAPHY DX</t>
  </si>
  <si>
    <t>CT HRT W/O DYE W/CA TEST</t>
  </si>
  <si>
    <t>CT ANGIO HRT W/3D IMAGE</t>
  </si>
  <si>
    <t>CT ANGIO ABDOMINAL ARTERIES</t>
  </si>
  <si>
    <t>CAT SCAN FOLLOW-UP STUDY</t>
  </si>
  <si>
    <t>CT BONE DENSITY AXIAL</t>
  </si>
  <si>
    <t>MAGNETIC IMAGE JAW JOINT</t>
  </si>
  <si>
    <t>MRI ORBIT/FACE/NECK W/O DYE</t>
  </si>
  <si>
    <t>MRI ORBIT/FACE/NECK W/DYE</t>
  </si>
  <si>
    <t>MR ANGIOGRAPHY HEAD W/DYE</t>
  </si>
  <si>
    <t>MRI ANGIO CHEST W OR W/O DYE</t>
  </si>
  <si>
    <t>MRI NECK SPINE W/O DYE</t>
  </si>
  <si>
    <t>MRI NECK SPINE W/DYE</t>
  </si>
  <si>
    <t>MRI CHEST SPINE W/O DYE</t>
  </si>
  <si>
    <t>MRI CHEST SPINE W/DYE</t>
  </si>
  <si>
    <t>MRI LUMBAR SPINE W/DYE</t>
  </si>
  <si>
    <t>MRI PELVIS W/O DYE</t>
  </si>
  <si>
    <t>MRI PELVIS W/DYE</t>
  </si>
  <si>
    <t>MR ANGIO PELVIS W/O &amp; W/DYE</t>
  </si>
  <si>
    <t>MRI CHEST W/DYE</t>
  </si>
  <si>
    <t>MRI BRAIN STEM W/DYE</t>
  </si>
  <si>
    <t>MR ANGIOGRAPHY NECK W/O DYE</t>
  </si>
  <si>
    <t>MRI UPPER EXTREMITY W/O DYE</t>
  </si>
  <si>
    <t>MRI UPPER EXTREMITY W/DYE</t>
  </si>
  <si>
    <t>MRI JOINT UPR EXTREM W/O DYE</t>
  </si>
  <si>
    <t>MRI JOINT UPR EXTREM W/DYE</t>
  </si>
  <si>
    <t>MRI LOWER EXTREMITY W/O DYE</t>
  </si>
  <si>
    <t>MRI LOWER EXTREMITY W/DYE</t>
  </si>
  <si>
    <t>MR ANG LWR EXT W OR W/O DYE</t>
  </si>
  <si>
    <t>MRI ABDOMEN W/O DYE</t>
  </si>
  <si>
    <t>MRI ABDOMEN W/DYE</t>
  </si>
  <si>
    <t>MRI ANGIO ABDOM W ORW/O DYE</t>
  </si>
  <si>
    <t>APPLY MULTLAY COMPRS LWR LEG</t>
  </si>
  <si>
    <t>SPEECH/HEARING THERAPY</t>
  </si>
  <si>
    <t>EVALUATION OF SPEECH FLUENCY</t>
  </si>
  <si>
    <t>EVALUATE SPEECH PRODUCTION</t>
  </si>
  <si>
    <t>SPEECH SOUND LANG COMPREHEN</t>
  </si>
  <si>
    <t>ORAL FUNCTION THERAPY</t>
  </si>
  <si>
    <t>EVALUATE SWALLOWING FUNCTION</t>
  </si>
  <si>
    <t>MOTION FLUOROSCOPY/SWALLOW</t>
  </si>
  <si>
    <t>CANALITH REPOSITIONING PROC</t>
  </si>
  <si>
    <t>NEUROMUSCULAR REEDUCATION</t>
  </si>
  <si>
    <t>GAIT TRAINING THERAPY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</si>
  <si>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</si>
  <si>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</si>
  <si>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</si>
  <si>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</si>
  <si>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</si>
  <si>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</si>
  <si>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</si>
  <si>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</si>
  <si>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</si>
  <si>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SELF CARE MNGMENT TRAINING</t>
  </si>
  <si>
    <t>RMVL DEVITAL TIS 20 CM/&lt;</t>
  </si>
  <si>
    <t>RMVL DEVITAL TIS ADDL 20CM/&lt;</t>
  </si>
  <si>
    <t>WOUND(S) CARE NON-SELECTIVE</t>
  </si>
  <si>
    <t>NEG PRESS WOUND TX &lt;/=50 CM</t>
  </si>
  <si>
    <t>NEG PRESS WOUND TX &gt;50 CM</t>
  </si>
  <si>
    <t>NEG PRESS WND TX &lt;/=50 SQ CM</t>
  </si>
  <si>
    <t>LOW FREQUENCY NON-THERMAL US</t>
  </si>
  <si>
    <t>ORTHOTIC MGMT AND TRAINING</t>
  </si>
  <si>
    <t>OCCULT BLD FECES 1-3 TESTS</t>
  </si>
  <si>
    <t>VITAMIN D 25 HYDROXY</t>
  </si>
  <si>
    <t>ASSAY OF CK (CPK)</t>
  </si>
  <si>
    <t>ASSAY OF FERRITIN</t>
  </si>
  <si>
    <t>GLYCOSYLATED HEMOGLOBIN TEST</t>
  </si>
  <si>
    <t>ASSAY OF MAGNESIUM</t>
  </si>
  <si>
    <t>ASSAY OF TOTAL TESTOSTERONE</t>
  </si>
  <si>
    <t>ASSAY OF FREE THYROXINE</t>
  </si>
  <si>
    <t>ASSAY OF BLOOD/URIC ACID</t>
  </si>
  <si>
    <t>C-REACTIVE PROTEIN</t>
  </si>
  <si>
    <t>AG DETECT NOS EIA MULT</t>
  </si>
  <si>
    <t>INFLUENZA ASSAY W/OPTIC</t>
  </si>
  <si>
    <t>STREP A ASSAY W/OPTIC</t>
  </si>
  <si>
    <t>PSYTX PT&amp;/FAMILY 30 MINUTES</t>
  </si>
  <si>
    <t>PSYTX PT&amp;/FAMILY 45 MINUTES</t>
  </si>
  <si>
    <t>PSYTX PT&amp;/FAMILY 60 MINUTES</t>
  </si>
  <si>
    <t>FAMILY PSYTX W/O PATIENT</t>
  </si>
  <si>
    <t>FAMILY PSYTX W/PATIENT</t>
  </si>
  <si>
    <t>GROUP PSYCHOTHERAPY</t>
  </si>
  <si>
    <t>OFFICE/OUTPATIENT VISIT NEW</t>
  </si>
  <si>
    <t>OFFICE CONSULTATION</t>
  </si>
  <si>
    <t>PREV VISIT NEW AGE 18-39</t>
  </si>
  <si>
    <t>PREV VISIT NEW AGE 40-64</t>
  </si>
  <si>
    <t>REMOVAL OF BREAST LESION</t>
  </si>
  <si>
    <t>LAPARO RADICAL PROSTATECTOMY</t>
  </si>
  <si>
    <t>OBSTETRICAL CARE</t>
  </si>
  <si>
    <t>CESAREAN DELIVERY</t>
  </si>
  <si>
    <t>VBAC DELIVERY</t>
  </si>
  <si>
    <t>AFTER CATARACT LASER SURGERY</t>
  </si>
  <si>
    <t>CATARACT SURG W/IOL 1 STAGE</t>
  </si>
  <si>
    <t>ELECTROCARDIOGRAM COMPLETE</t>
  </si>
  <si>
    <t>LEFT HRT CATH W/VENTRCLGRPHY</t>
  </si>
  <si>
    <t>UTERINE AND ADNEXA PROCEDURES FOR NON-MALIGNANCY</t>
  </si>
  <si>
    <t>109.85 - 142.85</t>
  </si>
  <si>
    <t>98.87 - 128.57</t>
  </si>
  <si>
    <t>29.15  - 54.25</t>
  </si>
  <si>
    <t>26.24 - 48.83</t>
  </si>
  <si>
    <t>55.65 - 67.35</t>
  </si>
  <si>
    <t>50.09 - 60.62</t>
  </si>
  <si>
    <t>29 - 77</t>
  </si>
  <si>
    <t>26.1 - 69.3</t>
  </si>
  <si>
    <t>1395.93 - 4795..44</t>
  </si>
  <si>
    <t>26.97 - 71.61</t>
  </si>
  <si>
    <t>26.68 - 70.84</t>
  </si>
  <si>
    <t>27.55 - 73.15</t>
  </si>
  <si>
    <t>51.76 - 62.64</t>
  </si>
  <si>
    <t>51.2 - 61.96</t>
  </si>
  <si>
    <t>52.87 - 63.98</t>
  </si>
  <si>
    <t>27.11 - 50.45</t>
  </si>
  <si>
    <t>26.82 - 49.91</t>
  </si>
  <si>
    <t>27.69 - 51.54</t>
  </si>
  <si>
    <t>102.16 - 132.85</t>
  </si>
  <si>
    <t>101.06 - 131.42</t>
  </si>
  <si>
    <t>104.36 - 135.71</t>
  </si>
  <si>
    <t>24.65 - 65.45</t>
  </si>
  <si>
    <t>47.30 - 57.25</t>
  </si>
  <si>
    <t>24.78 - 46.11</t>
  </si>
  <si>
    <t>93.37 - 121.42</t>
  </si>
  <si>
    <t>9020 - 14695.56</t>
  </si>
  <si>
    <t>9020.00 - 14695.56</t>
  </si>
  <si>
    <t>Commercial $26490.67- $47347.65</t>
  </si>
  <si>
    <t xml:space="preserve">Medicare $22910.52 - $51469.30 </t>
  </si>
  <si>
    <t>6294.04 - 40818.43</t>
  </si>
  <si>
    <t xml:space="preserve">Commercial: 14531.63  - 25656.11 </t>
  </si>
  <si>
    <t>Medicare: 15888.20 - 26324.39</t>
  </si>
  <si>
    <t xml:space="preserve">Commercial: 6993.38 - 45353.81 </t>
  </si>
  <si>
    <t>Medicare: 6993.38 - 47927.35</t>
  </si>
  <si>
    <t xml:space="preserve">Commercial: 4256.99 - 5301.33 </t>
  </si>
  <si>
    <t>Medicare: 4956.99 - 6141.33</t>
  </si>
  <si>
    <t xml:space="preserve">Commercial: $2939.60 - $8576.55 </t>
  </si>
  <si>
    <t>Medicare- $3456.10 - 21459.55</t>
  </si>
  <si>
    <t xml:space="preserve">Commerical: 2977.00 - 11499.11 </t>
  </si>
  <si>
    <t>Medicare: 2996.95 - $15733.54</t>
  </si>
  <si>
    <t>Commercial: 3198 - 6250.13</t>
  </si>
  <si>
    <t xml:space="preserve"> Medicare: 3160.60 - 10652.04</t>
  </si>
  <si>
    <t xml:space="preserve">Commercial: 3197.60 - 11499.11 </t>
  </si>
  <si>
    <t>Medicare: 3197.6 - 15733.54</t>
  </si>
  <si>
    <t xml:space="preserve">Commercial: 3205.6 - 10995.87 </t>
  </si>
  <si>
    <t>Medicare: 3383.55 - 15733.54</t>
  </si>
  <si>
    <t xml:space="preserve">Commercial: 11924.73 - 25497.27 </t>
  </si>
  <si>
    <t>Medicare: 15350.04 - 27709.45</t>
  </si>
  <si>
    <t xml:space="preserve">Commercial: 8285.93 - 15294.19 </t>
  </si>
  <si>
    <t>Medicare: 8566.53 - 15411.86</t>
  </si>
  <si>
    <t xml:space="preserve">Commercial: 3339.68 - 5772.56 </t>
  </si>
  <si>
    <t>Medicare: 3811.68 - 6093.86</t>
  </si>
  <si>
    <t>7623.06 - 14070.65</t>
  </si>
  <si>
    <t xml:space="preserve">Commercial: 1501.00- 5156.39 </t>
  </si>
  <si>
    <t>Medicare: 1802.94 - 5857.79</t>
  </si>
  <si>
    <t xml:space="preserve">Commercial: 1501.00 - 3863.52 </t>
  </si>
  <si>
    <t>Medicare: 1809.74 - 5729.37</t>
  </si>
  <si>
    <t xml:space="preserve">Commercial: 3183.00                 </t>
  </si>
  <si>
    <t>Medicare: 3183- 3415</t>
  </si>
  <si>
    <t>8118 - 13226</t>
  </si>
  <si>
    <t>6291.73 - 10667.46</t>
  </si>
  <si>
    <t>2769.38 - 18979.227</t>
  </si>
  <si>
    <t>1962.97 - 2431.97</t>
  </si>
  <si>
    <t>1368.61 - 8497.98</t>
  </si>
  <si>
    <t>1186.79 - 6230.48</t>
  </si>
  <si>
    <t>1251.36 - 4218.21</t>
  </si>
  <si>
    <t>1266.25 - 6230.48</t>
  </si>
  <si>
    <t>1339.89 - 6230.48</t>
  </si>
  <si>
    <t>6078.61 - 10972.94</t>
  </si>
  <si>
    <t>3392.34 - 6105.8</t>
  </si>
  <si>
    <t>1509.43 - 2413.17</t>
  </si>
  <si>
    <t>713.96 - 2319.69</t>
  </si>
  <si>
    <t>716.66 - 2268.83</t>
  </si>
  <si>
    <t>1260.47 - 1352.34</t>
  </si>
  <si>
    <t>**SEE NOTES AND DISCLAIMERS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</si>
</sst>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>
    <font>
      <sz val="11"/>
      <color theme="1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>
      <alignment vertical="center"/>
    </xf>
    <xf numFmtId="0" fontId="6" fillId="0" borderId="0"/>
    <xf numFmtId="44" fontId="1" fillId="0" borderId="0" applyFont="0" applyFill="0" applyBorder="0" applyAlignment="0" applyProtection="0">
      <alignment vertical="center"/>
    </xf>
  </cellStyleXfs>
  <cellXfs count="47">
    <xf numFmtId="0" fontId="0" fillId="0" borderId="0" xfId="0" applyFont="1" applyAlignment="1"/>
    <xf numFmtId="0" fontId="0" fillId="2" borderId="0" xfId="0" applyFont="1" applyFill="1" applyAlignment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/>
    <xf numFmtId="0" fontId="0" fillId="3" borderId="0" xfId="0" applyFont="1" applyFill="1" applyAlignment="1"/>
    <xf numFmtId="8" fontId="5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0" fillId="0" borderId="0" xfId="1" applyNumberFormat="1" applyFont="1" applyAlignment="1">
      <alignment horizontal="center"/>
    </xf>
    <xf numFmtId="2" fontId="0" fillId="3" borderId="0" xfId="0" applyNumberFormat="1" applyFont="1" applyFill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0" fillId="3" borderId="1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/>
    </xf>
    <xf numFmtId="2" fontId="6" fillId="3" borderId="1" xfId="1" applyNumberFormat="1" applyFont="1" applyFill="1" applyBorder="1" applyAlignment="1">
      <alignment horizontal="center" wrapText="1"/>
    </xf>
    <xf numFmtId="2" fontId="6" fillId="0" borderId="1" xfId="1" applyNumberFormat="1" applyFont="1" applyBorder="1" applyAlignment="1">
      <alignment horizontal="center" wrapText="1"/>
    </xf>
    <xf numFmtId="2" fontId="0" fillId="0" borderId="1" xfId="1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3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0" fillId="4" borderId="1" xfId="1" applyNumberFormat="1" applyFont="1" applyFill="1" applyBorder="1" applyAlignment="1">
      <alignment horizontal="center"/>
    </xf>
    <xf numFmtId="2" fontId="6" fillId="4" borderId="1" xfId="1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6" fillId="3" borderId="1" xfId="2" applyNumberFormat="1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/>
    </xf>
    <xf numFmtId="2" fontId="6" fillId="3" borderId="1" xfId="3" applyNumberFormat="1" applyFont="1" applyFill="1" applyBorder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244929</xdr:colOff>
      <xdr:row>33</xdr:row>
      <xdr:rowOff>176894</xdr:rowOff>
    </xdr:to>
    <xdr:sp macro="" textlink="">
      <xdr:nvSpPr>
        <xdr:cNvPr id="3" name="TextBox 2"/>
        <xdr:cNvSpPr txBox="1"/>
      </xdr:nvSpPr>
      <xdr:spPr>
        <a:xfrm>
          <a:off x="0" y="176893"/>
          <a:ext cx="8640536" cy="62728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Arial" panose="020B0604020202020204" pitchFamily="34" charset="0"/>
              <a:ea typeface="Arial" panose="020B0604020202020204" pitchFamily="34" charset="0"/>
            </a:rPr>
            <a:t>Important Notes and Disclaimers (please read the below in its entirety):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400" u="none" strike="noStrike">
              <a:effectLst/>
              <a:latin typeface="Arial" panose="020B0604020202020204" pitchFamily="34" charset="0"/>
              <a:ea typeface="Arial" panose="020B0604020202020204" pitchFamily="34" charset="0"/>
            </a:rPr>
            <a:t>The information provided herein is based on facility charges billed by Tri-State Memorial Hospital.  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400" u="none" strike="noStrike">
              <a:effectLst/>
              <a:latin typeface="Arial" panose="020B0604020202020204" pitchFamily="34" charset="0"/>
              <a:ea typeface="Arial" panose="020B0604020202020204" pitchFamily="34" charset="0"/>
            </a:rPr>
            <a:t>If a price is not listed, the procedure code/Diagnostic Related Group is most likely not currently being done at the hospital.  It may be available in a professional clinic setting.   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400" u="none" strike="noStrike">
              <a:effectLst/>
              <a:latin typeface="Arial" panose="020B0604020202020204" pitchFamily="34" charset="0"/>
              <a:ea typeface="Arial" panose="020B0604020202020204" pitchFamily="34" charset="0"/>
            </a:rPr>
            <a:t>Where applicable to the primary procedure code or Diagnostic Related Grouping, best efforts have been made to include common ancillary services and/or supplies and these  generally account for a price range being listed rather than a single price.  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400" u="none" strike="noStrike">
              <a:effectLst/>
              <a:latin typeface="Arial" panose="020B0604020202020204" pitchFamily="34" charset="0"/>
              <a:ea typeface="Arial" panose="020B0604020202020204" pitchFamily="34" charset="0"/>
            </a:rPr>
            <a:t>Price ranges are also listed for procedures that have a time component included in their overall charge amount.  Since the time it takes to complete the procedures varies by patient case, it is necessary to report a price range herein.  Please note that a future patient may be charged more or less than the price range listed here.   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400" u="none" strike="noStrike">
              <a:effectLst/>
              <a:latin typeface="Arial" panose="020B0604020202020204" pitchFamily="34" charset="0"/>
              <a:ea typeface="Arial" panose="020B0604020202020204" pitchFamily="34" charset="0"/>
            </a:rPr>
            <a:t>Professional fees are generally not included.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400" u="none" strike="noStrike">
              <a:effectLst/>
              <a:latin typeface="Arial" panose="020B0604020202020204" pitchFamily="34" charset="0"/>
              <a:ea typeface="Arial" panose="020B0604020202020204" pitchFamily="34" charset="0"/>
            </a:rPr>
            <a:t>For a few of the procedures/Diagnostic Related Groups listed, Medicare billing rules requiring additional items to be reported on the hospital bill may result in what appears to be a different price than for other payers.  However, those same items are still billed to other payers on separate forms as required under their billing requirements.     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400" u="none" strike="noStrike">
              <a:effectLst/>
              <a:latin typeface="Arial" panose="020B0604020202020204" pitchFamily="34" charset="0"/>
              <a:ea typeface="Arial" panose="020B0604020202020204" pitchFamily="34" charset="0"/>
            </a:rPr>
            <a:t>Rate negotiations with payers are constantly in process, which along with ongoing contract interpretation issues, may impact the published allowance.    </a:t>
          </a: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400" u="none" strike="noStrike">
              <a:effectLst/>
              <a:latin typeface="Arial" panose="020B0604020202020204" pitchFamily="34" charset="0"/>
              <a:ea typeface="Arial" panose="020B0604020202020204" pitchFamily="34" charset="0"/>
            </a:rPr>
            <a:t>Best efforts have been used to provide the pricing information herein, but there are many factors that impact the allowances and out-of-pocket costs for which each patient is ultimately responsible.  Due to the varying factors, this information is just a component of an estimate, not a guarantee.  It is always best to contact your health plan directly prior to receiving services to discuss your benefits and expected costs for services/supplies.                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8"/>
  <sheetViews>
    <sheetView tabSelected="1" zoomScale="70" zoomScaleNormal="70" workbookViewId="0">
      <pane ySplit="1" topLeftCell="A2" activePane="bottomLeft" state="frozen"/>
      <selection pane="bottomLeft" activeCell="A117" sqref="A117:XFD120"/>
    </sheetView>
  </sheetViews>
  <sheetFormatPr defaultColWidth="12.625" defaultRowHeight="15" customHeight="1"/>
  <cols>
    <col min="1" max="1" width="24.75" style="40" customWidth="1"/>
    <col min="2" max="2" width="43.75" style="40" customWidth="1"/>
    <col min="3" max="3" width="32" style="9" customWidth="1"/>
    <col min="4" max="4" width="23" style="9" customWidth="1"/>
    <col min="5" max="5" width="24.25" style="26" customWidth="1"/>
    <col min="6" max="6" width="27.25" style="26" customWidth="1"/>
    <col min="7" max="7" width="24.5" style="26" customWidth="1"/>
    <col min="8" max="8" width="41.25" style="26" customWidth="1"/>
    <col min="9" max="9" width="24.75" style="26" customWidth="1"/>
    <col min="10" max="10" width="17.875" style="26" customWidth="1"/>
    <col min="11" max="11" width="20.75" style="9" customWidth="1"/>
    <col min="12" max="12" width="22.75" style="9" customWidth="1"/>
    <col min="13" max="13" width="23.125" style="9" customWidth="1"/>
    <col min="14" max="14" width="22.625" style="9" customWidth="1"/>
    <col min="15" max="15" width="31" style="9" customWidth="1"/>
    <col min="16" max="16" width="24.375" style="9" customWidth="1"/>
    <col min="17" max="17" width="18.125" style="26" customWidth="1"/>
    <col min="19" max="23" width="7.625" customWidth="1"/>
  </cols>
  <sheetData>
    <row r="1" ht="14.25"/>
    <row r="2" ht="14.25"/>
    <row r="3" ht="14.25"/>
    <row r="4" ht="14.25"/>
    <row r="5" ht="14.25"/>
    <row r="6" ht="14.25"/>
    <row r="7" ht="14.25"/>
    <row r="8" ht="14.25"/>
    <row r="9" ht="14.25"/>
    <row r="10" ht="14.25"/>
    <row r="11" ht="14.25"/>
    <row r="12" ht="14.25"/>
    <row r="13" ht="14.25"/>
    <row r="14" ht="14.25"/>
    <row r="17" spans="1:17" s="5" customFormat="1" ht="15" customHeight="1">
      <c r="A17" s="41"/>
      <c r="B17" s="4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21" spans="1:17" ht="15.75" customHeight="1"/>
    <row r="22" spans="1:17" ht="15.75" customHeight="1"/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spans="1:17" ht="15.75" customHeight="1"/>
    <row r="34" spans="1:17" ht="15.75" customHeight="1"/>
    <row r="35" spans="1:17" ht="15.75" customHeight="1"/>
    <row r="36" spans="1:17" ht="15.75" customHeight="1"/>
    <row r="37" spans="1:17" ht="15.75" customHeight="1">
      <c r="A37" s="42" t="s">
        <v>0</v>
      </c>
      <c r="B37" s="42" t="s">
        <v>1</v>
      </c>
      <c r="C37" s="11" t="s">
        <v>2</v>
      </c>
      <c r="D37" s="11" t="s">
        <v>93</v>
      </c>
      <c r="E37" s="27" t="s">
        <v>3</v>
      </c>
      <c r="F37" s="27" t="s">
        <v>4</v>
      </c>
      <c r="G37" s="28" t="s">
        <v>7</v>
      </c>
      <c r="H37" s="28" t="s">
        <v>5</v>
      </c>
      <c r="I37" s="27" t="s">
        <v>6</v>
      </c>
      <c r="J37" s="26" t="s">
        <v>8</v>
      </c>
      <c r="K37" s="22" t="s">
        <v>9</v>
      </c>
      <c r="L37" s="22" t="s">
        <v>10</v>
      </c>
      <c r="M37" s="22" t="s">
        <v>11</v>
      </c>
      <c r="N37" s="23" t="s">
        <v>12</v>
      </c>
      <c r="O37" s="23" t="s">
        <v>13</v>
      </c>
      <c r="P37" s="23" t="s">
        <v>14</v>
      </c>
      <c r="Q37" s="29" t="s">
        <v>15</v>
      </c>
    </row>
    <row r="38" spans="1:17" s="5" customFormat="1" ht="15.75" customHeight="1">
      <c r="A38" s="45">
        <v>90832</v>
      </c>
      <c r="B38" s="45" t="s">
        <v>376</v>
      </c>
      <c r="C38" s="46" t="s">
        <v>470</v>
      </c>
      <c r="D38" s="14"/>
      <c r="E38" s="35"/>
      <c r="F38" s="35"/>
      <c r="G38" s="35"/>
      <c r="H38" s="35"/>
      <c r="I38" s="35"/>
      <c r="J38" s="35"/>
      <c r="K38" s="46"/>
      <c r="L38" s="46"/>
      <c r="M38" s="46"/>
      <c r="N38" s="46"/>
      <c r="O38" s="46"/>
      <c r="P38" s="46"/>
      <c r="Q38" s="35"/>
    </row>
    <row r="39" spans="1:17" s="5" customFormat="1" ht="15.75" customHeight="1">
      <c r="A39" s="45">
        <v>90834</v>
      </c>
      <c r="B39" s="45" t="s">
        <v>377</v>
      </c>
      <c r="C39" s="46" t="s">
        <v>470</v>
      </c>
      <c r="D39" s="14"/>
      <c r="E39" s="35"/>
      <c r="F39" s="35"/>
      <c r="G39" s="35"/>
      <c r="H39" s="35"/>
      <c r="I39" s="35"/>
      <c r="J39" s="35"/>
      <c r="K39" s="46"/>
      <c r="L39" s="46"/>
      <c r="M39" s="46"/>
      <c r="N39" s="46"/>
      <c r="O39" s="46"/>
      <c r="P39" s="46"/>
      <c r="Q39" s="35"/>
    </row>
    <row r="40" spans="1:17" s="5" customFormat="1" ht="15.75" customHeight="1">
      <c r="A40" s="45">
        <v>90837</v>
      </c>
      <c r="B40" s="45" t="s">
        <v>378</v>
      </c>
      <c r="C40" s="46" t="s">
        <v>470</v>
      </c>
      <c r="D40" s="14"/>
      <c r="E40" s="35"/>
      <c r="F40" s="35"/>
      <c r="G40" s="35"/>
      <c r="H40" s="35"/>
      <c r="I40" s="35"/>
      <c r="J40" s="35"/>
      <c r="K40" s="46"/>
      <c r="L40" s="46"/>
      <c r="M40" s="46"/>
      <c r="N40" s="46"/>
      <c r="O40" s="46"/>
      <c r="P40" s="46"/>
      <c r="Q40" s="35"/>
    </row>
    <row r="41" spans="1:17" s="5" customFormat="1" ht="15.75" customHeight="1">
      <c r="A41" s="45">
        <v>90846</v>
      </c>
      <c r="B41" s="45" t="s">
        <v>379</v>
      </c>
      <c r="C41" s="46" t="s">
        <v>470</v>
      </c>
      <c r="D41" s="14"/>
      <c r="E41" s="35"/>
      <c r="F41" s="35"/>
      <c r="G41" s="33"/>
      <c r="H41" s="33"/>
      <c r="I41" s="33"/>
      <c r="J41" s="33"/>
      <c r="K41" s="13"/>
      <c r="L41" s="13"/>
      <c r="M41" s="13"/>
      <c r="N41" s="13"/>
      <c r="O41" s="13"/>
      <c r="P41" s="13"/>
      <c r="Q41" s="35"/>
    </row>
    <row r="42" spans="1:17" s="5" customFormat="1" ht="15.75" customHeight="1">
      <c r="A42" s="45">
        <v>90847</v>
      </c>
      <c r="B42" s="45" t="s">
        <v>380</v>
      </c>
      <c r="C42" s="46" t="s">
        <v>470</v>
      </c>
      <c r="D42" s="14"/>
      <c r="E42" s="35"/>
      <c r="F42" s="35"/>
      <c r="G42" s="33"/>
      <c r="H42" s="33"/>
      <c r="I42" s="33"/>
      <c r="J42" s="33"/>
      <c r="K42" s="13"/>
      <c r="L42" s="13"/>
      <c r="M42" s="13"/>
      <c r="N42" s="13"/>
      <c r="O42" s="13"/>
      <c r="P42" s="13"/>
      <c r="Q42" s="35"/>
    </row>
    <row r="43" spans="1:17" s="5" customFormat="1" ht="15.75" customHeight="1">
      <c r="A43" s="45">
        <v>90853</v>
      </c>
      <c r="B43" s="45" t="s">
        <v>381</v>
      </c>
      <c r="C43" s="46" t="s">
        <v>470</v>
      </c>
      <c r="D43" s="14"/>
      <c r="E43" s="35"/>
      <c r="F43" s="35"/>
      <c r="G43" s="33"/>
      <c r="H43" s="33"/>
      <c r="I43" s="33"/>
      <c r="J43" s="33"/>
      <c r="K43" s="13"/>
      <c r="L43" s="13"/>
      <c r="M43" s="13"/>
      <c r="N43" s="13"/>
      <c r="O43" s="13"/>
      <c r="P43" s="13"/>
      <c r="Q43" s="35"/>
    </row>
    <row r="44" spans="1:17" s="5" customFormat="1" ht="15.75" customHeight="1">
      <c r="A44" s="45">
        <v>99203</v>
      </c>
      <c r="B44" s="45" t="s">
        <v>382</v>
      </c>
      <c r="C44" s="46" t="s">
        <v>470</v>
      </c>
      <c r="D44" s="14"/>
      <c r="E44" s="35"/>
      <c r="F44" s="35"/>
      <c r="G44" s="35"/>
      <c r="H44" s="35"/>
      <c r="I44" s="35"/>
      <c r="J44" s="35"/>
      <c r="K44" s="46"/>
      <c r="L44" s="46"/>
      <c r="M44" s="46"/>
      <c r="N44" s="46"/>
      <c r="O44" s="46"/>
      <c r="P44" s="46"/>
      <c r="Q44" s="35"/>
    </row>
    <row r="45" spans="1:17" s="5" customFormat="1" ht="43.5" customHeight="1">
      <c r="A45" s="45">
        <v>99204</v>
      </c>
      <c r="B45" s="45" t="s">
        <v>382</v>
      </c>
      <c r="C45" s="46" t="s">
        <v>470</v>
      </c>
      <c r="D45" s="14"/>
      <c r="E45" s="35"/>
      <c r="F45" s="35"/>
      <c r="G45" s="35"/>
      <c r="H45" s="35"/>
      <c r="I45" s="35"/>
      <c r="J45" s="35"/>
      <c r="K45" s="46"/>
      <c r="L45" s="46"/>
      <c r="M45" s="46"/>
      <c r="N45" s="46"/>
      <c r="O45" s="46"/>
      <c r="P45" s="46"/>
      <c r="Q45" s="35"/>
    </row>
    <row r="46" spans="1:17" s="5" customFormat="1" ht="43.5" customHeight="1">
      <c r="A46" s="45">
        <v>99205</v>
      </c>
      <c r="B46" s="45" t="s">
        <v>382</v>
      </c>
      <c r="C46" s="46" t="s">
        <v>470</v>
      </c>
      <c r="D46" s="14"/>
      <c r="E46" s="35"/>
      <c r="F46" s="35"/>
      <c r="G46" s="35"/>
      <c r="H46" s="35"/>
      <c r="I46" s="35"/>
      <c r="J46" s="35"/>
      <c r="K46" s="46"/>
      <c r="L46" s="46"/>
      <c r="M46" s="46"/>
      <c r="N46" s="46"/>
      <c r="O46" s="46"/>
      <c r="P46" s="46"/>
      <c r="Q46" s="35"/>
    </row>
    <row r="47" spans="1:17" s="5" customFormat="1" ht="43.5" customHeight="1">
      <c r="A47" s="45">
        <v>99243</v>
      </c>
      <c r="B47" s="45" t="s">
        <v>383</v>
      </c>
      <c r="C47" s="46" t="s">
        <v>470</v>
      </c>
      <c r="D47" s="14"/>
      <c r="E47" s="35"/>
      <c r="F47" s="35"/>
      <c r="G47" s="35"/>
      <c r="H47" s="35"/>
      <c r="I47" s="35"/>
      <c r="J47" s="35"/>
      <c r="K47" s="46"/>
      <c r="L47" s="46"/>
      <c r="M47" s="46"/>
      <c r="N47" s="46"/>
      <c r="O47" s="46"/>
      <c r="P47" s="46"/>
      <c r="Q47" s="35"/>
    </row>
    <row r="48" spans="1:17" s="5" customFormat="1" ht="43.5" customHeight="1">
      <c r="A48" s="45">
        <v>99244</v>
      </c>
      <c r="B48" s="45" t="s">
        <v>383</v>
      </c>
      <c r="C48" s="46" t="s">
        <v>470</v>
      </c>
      <c r="D48" s="14"/>
      <c r="E48" s="35"/>
      <c r="F48" s="35"/>
      <c r="G48" s="35"/>
      <c r="H48" s="35"/>
      <c r="I48" s="35"/>
      <c r="J48" s="35"/>
      <c r="K48" s="46"/>
      <c r="L48" s="46"/>
      <c r="M48" s="46"/>
      <c r="N48" s="46"/>
      <c r="O48" s="46"/>
      <c r="P48" s="46"/>
      <c r="Q48" s="35"/>
    </row>
    <row r="49" spans="1:17" s="5" customFormat="1" ht="26.25" customHeight="1">
      <c r="A49" s="45">
        <v>99385</v>
      </c>
      <c r="B49" s="45" t="s">
        <v>384</v>
      </c>
      <c r="C49" s="46" t="s">
        <v>470</v>
      </c>
      <c r="D49" s="14"/>
      <c r="E49" s="35"/>
      <c r="F49" s="35"/>
      <c r="G49" s="35"/>
      <c r="H49" s="35"/>
      <c r="I49" s="35"/>
      <c r="J49" s="35"/>
      <c r="K49" s="46"/>
      <c r="L49" s="46"/>
      <c r="M49" s="46"/>
      <c r="N49" s="46"/>
      <c r="O49" s="46"/>
      <c r="P49" s="46"/>
      <c r="Q49" s="35"/>
    </row>
    <row r="50" spans="1:17" s="5" customFormat="1" ht="26.25" customHeight="1">
      <c r="A50" s="45">
        <v>99386</v>
      </c>
      <c r="B50" s="45" t="s">
        <v>385</v>
      </c>
      <c r="C50" s="46" t="s">
        <v>470</v>
      </c>
      <c r="D50" s="14"/>
      <c r="E50" s="35"/>
      <c r="F50" s="35"/>
      <c r="G50" s="35"/>
      <c r="H50" s="35"/>
      <c r="I50" s="35"/>
      <c r="J50" s="35"/>
      <c r="K50" s="46"/>
      <c r="L50" s="46"/>
      <c r="M50" s="46"/>
      <c r="N50" s="46"/>
      <c r="O50" s="46"/>
      <c r="P50" s="46"/>
      <c r="Q50" s="35"/>
    </row>
    <row r="51" spans="1:17" ht="30" customHeight="1">
      <c r="A51" s="38">
        <v>80048</v>
      </c>
      <c r="B51" s="38" t="s">
        <v>92</v>
      </c>
      <c r="C51" s="16">
        <v>95.65</v>
      </c>
      <c r="D51" s="12">
        <f>C51*0.9</f>
        <v>86.085000000000008</v>
      </c>
      <c r="E51" s="30">
        <f>MAX(G51:Q51)</f>
        <v>90.867500000000007</v>
      </c>
      <c r="F51" s="30">
        <f>MIN(G51:Q51)</f>
        <v>8.4600000000000009</v>
      </c>
      <c r="G51" s="30">
        <v>8.4600000000000009</v>
      </c>
      <c r="H51" s="30">
        <f>0.85*C51</f>
        <v>81.302500000000009</v>
      </c>
      <c r="I51" s="30">
        <f>0.85*C51</f>
        <v>81.302500000000009</v>
      </c>
      <c r="J51" s="30">
        <v>8.4600000000000009</v>
      </c>
      <c r="K51" s="12">
        <f t="shared" ref="K51" si="0">0.93*C51</f>
        <v>88.95450000000001</v>
      </c>
      <c r="L51" s="12">
        <f t="shared" ref="L51" si="1">0.92*C51</f>
        <v>87.998000000000005</v>
      </c>
      <c r="M51" s="12">
        <f t="shared" ref="M51" si="2">0.92*C51</f>
        <v>87.998000000000005</v>
      </c>
      <c r="N51" s="12">
        <f t="shared" ref="N51" si="3">0.9*C51</f>
        <v>86.085000000000008</v>
      </c>
      <c r="O51" s="12">
        <f t="shared" ref="O51" si="4">0.9*C51</f>
        <v>86.085000000000008</v>
      </c>
      <c r="P51" s="12">
        <f t="shared" ref="P51" si="5">0.95*C51</f>
        <v>90.867500000000007</v>
      </c>
      <c r="Q51" s="30">
        <f t="shared" ref="Q51:Q80" si="6">0.95*C51</f>
        <v>90.867500000000007</v>
      </c>
    </row>
    <row r="52" spans="1:17" ht="30" customHeight="1">
      <c r="A52" s="38">
        <v>80053</v>
      </c>
      <c r="B52" s="38" t="s">
        <v>101</v>
      </c>
      <c r="C52" s="16">
        <v>120.7</v>
      </c>
      <c r="D52" s="12">
        <f t="shared" ref="D52:D80" si="7">C52*0.9</f>
        <v>108.63000000000001</v>
      </c>
      <c r="E52" s="30">
        <f>MAX(G52:Q52)</f>
        <v>114.66499999999999</v>
      </c>
      <c r="F52" s="30">
        <f>MIN(G52:Q52)</f>
        <v>10.56</v>
      </c>
      <c r="G52" s="30">
        <v>10.56</v>
      </c>
      <c r="H52" s="30">
        <f t="shared" ref="H52:H80" si="8">0.85*C52</f>
        <v>102.595</v>
      </c>
      <c r="I52" s="30">
        <f t="shared" ref="I52:I80" si="9">0.85*C52</f>
        <v>102.595</v>
      </c>
      <c r="J52" s="30">
        <v>10.56</v>
      </c>
      <c r="K52" s="12">
        <f t="shared" ref="K52" si="10">0.93*C52</f>
        <v>112.251</v>
      </c>
      <c r="L52" s="12">
        <f t="shared" ref="L52" si="11">0.92*C52</f>
        <v>111.04400000000001</v>
      </c>
      <c r="M52" s="12">
        <f t="shared" ref="M52" si="12">0.92*C52</f>
        <v>111.04400000000001</v>
      </c>
      <c r="N52" s="12">
        <f t="shared" ref="N52" si="13">0.9*C52</f>
        <v>108.63000000000001</v>
      </c>
      <c r="O52" s="12">
        <f t="shared" ref="O52" si="14">0.9*C52</f>
        <v>108.63000000000001</v>
      </c>
      <c r="P52" s="12">
        <f t="shared" ref="P52" si="15">0.95*C52</f>
        <v>114.66499999999999</v>
      </c>
      <c r="Q52" s="30">
        <f t="shared" si="6"/>
        <v>114.66499999999999</v>
      </c>
    </row>
    <row r="53" spans="1:17" s="5" customFormat="1" ht="31.5" customHeight="1">
      <c r="A53" s="43">
        <v>80055</v>
      </c>
      <c r="B53" s="43" t="s">
        <v>102</v>
      </c>
      <c r="C53" s="46" t="s">
        <v>470</v>
      </c>
      <c r="D53" s="13"/>
      <c r="E53" s="33"/>
      <c r="F53" s="33"/>
      <c r="G53" s="33"/>
      <c r="H53" s="33" t="e">
        <f t="shared" si="8"/>
        <v>#VALUE!</v>
      </c>
      <c r="I53" s="33" t="e">
        <f t="shared" si="9"/>
        <v>#VALUE!</v>
      </c>
      <c r="J53" s="33"/>
      <c r="K53" s="13" t="e">
        <f t="shared" ref="K53:K57" si="16">0.93*C53</f>
        <v>#VALUE!</v>
      </c>
      <c r="L53" s="13" t="e">
        <f t="shared" ref="L53:L57" si="17">0.92*C53</f>
        <v>#VALUE!</v>
      </c>
      <c r="M53" s="13" t="e">
        <f t="shared" ref="M53:M57" si="18">0.92*C53</f>
        <v>#VALUE!</v>
      </c>
      <c r="N53" s="13" t="e">
        <f t="shared" ref="N53:N57" si="19">0.9*C53</f>
        <v>#VALUE!</v>
      </c>
      <c r="O53" s="13" t="e">
        <f t="shared" ref="O53:O57" si="20">0.9*C53</f>
        <v>#VALUE!</v>
      </c>
      <c r="P53" s="13" t="e">
        <f t="shared" ref="P53:P57" si="21">0.95*C53</f>
        <v>#VALUE!</v>
      </c>
      <c r="Q53" s="33" t="e">
        <f t="shared" si="6"/>
        <v>#VALUE!</v>
      </c>
    </row>
    <row r="54" spans="1:17" ht="31.5" customHeight="1">
      <c r="A54" s="38">
        <v>80061</v>
      </c>
      <c r="B54" s="38" t="s">
        <v>103</v>
      </c>
      <c r="C54" s="16">
        <v>167.6</v>
      </c>
      <c r="D54" s="12">
        <f t="shared" si="7"/>
        <v>150.84</v>
      </c>
      <c r="E54" s="30">
        <f>MAX(G54:Q54)</f>
        <v>159.22</v>
      </c>
      <c r="F54" s="30">
        <f>MIN(G54:Q54)</f>
        <v>13.39</v>
      </c>
      <c r="G54" s="30">
        <v>13.39</v>
      </c>
      <c r="H54" s="30">
        <f t="shared" si="8"/>
        <v>142.45999999999998</v>
      </c>
      <c r="I54" s="30">
        <f t="shared" si="9"/>
        <v>142.45999999999998</v>
      </c>
      <c r="J54" s="30">
        <v>13.39</v>
      </c>
      <c r="K54" s="12">
        <f t="shared" si="16"/>
        <v>155.86799999999999</v>
      </c>
      <c r="L54" s="12">
        <f t="shared" si="17"/>
        <v>154.19200000000001</v>
      </c>
      <c r="M54" s="12">
        <f t="shared" si="18"/>
        <v>154.19200000000001</v>
      </c>
      <c r="N54" s="12">
        <f t="shared" si="19"/>
        <v>150.84</v>
      </c>
      <c r="O54" s="12">
        <f t="shared" si="20"/>
        <v>150.84</v>
      </c>
      <c r="P54" s="12">
        <f t="shared" si="21"/>
        <v>159.22</v>
      </c>
      <c r="Q54" s="30">
        <f t="shared" si="6"/>
        <v>159.22</v>
      </c>
    </row>
    <row r="55" spans="1:17" ht="36" customHeight="1">
      <c r="A55" s="38">
        <v>80069</v>
      </c>
      <c r="B55" s="38" t="s">
        <v>104</v>
      </c>
      <c r="C55" s="16">
        <v>115.7</v>
      </c>
      <c r="D55" s="12">
        <f t="shared" si="7"/>
        <v>104.13000000000001</v>
      </c>
      <c r="E55" s="30">
        <f t="shared" ref="E55:E80" si="22">MAX(G55:Q55)</f>
        <v>109.91499999999999</v>
      </c>
      <c r="F55" s="30">
        <f t="shared" ref="F55:F80" si="23">MIN(G55:Q55)</f>
        <v>8.86</v>
      </c>
      <c r="G55" s="30">
        <v>8.86</v>
      </c>
      <c r="H55" s="30">
        <f t="shared" si="8"/>
        <v>98.344999999999999</v>
      </c>
      <c r="I55" s="30">
        <f t="shared" si="9"/>
        <v>98.344999999999999</v>
      </c>
      <c r="J55" s="30">
        <v>8.86</v>
      </c>
      <c r="K55" s="12">
        <f t="shared" si="16"/>
        <v>107.60100000000001</v>
      </c>
      <c r="L55" s="12">
        <f t="shared" si="17"/>
        <v>106.444</v>
      </c>
      <c r="M55" s="12">
        <f t="shared" si="18"/>
        <v>106.444</v>
      </c>
      <c r="N55" s="12">
        <f t="shared" si="19"/>
        <v>104.13000000000001</v>
      </c>
      <c r="O55" s="12">
        <f t="shared" si="20"/>
        <v>104.13000000000001</v>
      </c>
      <c r="P55" s="12">
        <f t="shared" si="21"/>
        <v>109.91499999999999</v>
      </c>
      <c r="Q55" s="30">
        <f t="shared" si="6"/>
        <v>109.91499999999999</v>
      </c>
    </row>
    <row r="56" spans="1:17" ht="36" customHeight="1">
      <c r="A56" s="38">
        <v>80076</v>
      </c>
      <c r="B56" s="38" t="s">
        <v>105</v>
      </c>
      <c r="C56" s="16">
        <v>97.55</v>
      </c>
      <c r="D56" s="12">
        <f t="shared" si="7"/>
        <v>87.795000000000002</v>
      </c>
      <c r="E56" s="30">
        <f t="shared" si="22"/>
        <v>92.672499999999999</v>
      </c>
      <c r="F56" s="30">
        <f t="shared" si="23"/>
        <v>8.17</v>
      </c>
      <c r="G56" s="30">
        <v>8.17</v>
      </c>
      <c r="H56" s="30">
        <f t="shared" si="8"/>
        <v>82.91749999999999</v>
      </c>
      <c r="I56" s="30">
        <f t="shared" si="9"/>
        <v>82.91749999999999</v>
      </c>
      <c r="J56" s="30">
        <v>8.17</v>
      </c>
      <c r="K56" s="12">
        <f t="shared" si="16"/>
        <v>90.721500000000006</v>
      </c>
      <c r="L56" s="12">
        <f t="shared" si="17"/>
        <v>89.745999999999995</v>
      </c>
      <c r="M56" s="12">
        <f t="shared" si="18"/>
        <v>89.745999999999995</v>
      </c>
      <c r="N56" s="12">
        <f t="shared" si="19"/>
        <v>87.795000000000002</v>
      </c>
      <c r="O56" s="12">
        <f t="shared" si="20"/>
        <v>87.795000000000002</v>
      </c>
      <c r="P56" s="12">
        <f t="shared" si="21"/>
        <v>92.672499999999999</v>
      </c>
      <c r="Q56" s="30">
        <f t="shared" si="6"/>
        <v>92.672499999999999</v>
      </c>
    </row>
    <row r="57" spans="1:17" ht="35.25" customHeight="1">
      <c r="A57" s="38">
        <v>81000</v>
      </c>
      <c r="B57" s="38" t="s">
        <v>106</v>
      </c>
      <c r="C57" s="16">
        <v>8.5</v>
      </c>
      <c r="D57" s="12">
        <f>C57*0.9</f>
        <v>7.65</v>
      </c>
      <c r="E57" s="30">
        <f t="shared" si="22"/>
        <v>8.0749999999999993</v>
      </c>
      <c r="F57" s="30">
        <f t="shared" si="23"/>
        <v>4.0199999999999996</v>
      </c>
      <c r="G57" s="30">
        <v>4.0199999999999996</v>
      </c>
      <c r="H57" s="30">
        <f t="shared" si="8"/>
        <v>7.2249999999999996</v>
      </c>
      <c r="I57" s="30">
        <f t="shared" si="9"/>
        <v>7.2249999999999996</v>
      </c>
      <c r="J57" s="30">
        <v>4.0199999999999996</v>
      </c>
      <c r="K57" s="12">
        <f t="shared" si="16"/>
        <v>7.9050000000000002</v>
      </c>
      <c r="L57" s="12">
        <f t="shared" si="17"/>
        <v>7.82</v>
      </c>
      <c r="M57" s="12">
        <f t="shared" si="18"/>
        <v>7.82</v>
      </c>
      <c r="N57" s="12">
        <f t="shared" si="19"/>
        <v>7.65</v>
      </c>
      <c r="O57" s="12">
        <f t="shared" si="20"/>
        <v>7.65</v>
      </c>
      <c r="P57" s="12">
        <f t="shared" si="21"/>
        <v>8.0749999999999993</v>
      </c>
      <c r="Q57" s="30">
        <f t="shared" si="6"/>
        <v>8.0749999999999993</v>
      </c>
    </row>
    <row r="58" spans="1:17" ht="35.25" customHeight="1">
      <c r="A58" s="38">
        <v>81001</v>
      </c>
      <c r="B58" s="38" t="s">
        <v>107</v>
      </c>
      <c r="C58" s="16">
        <v>66.8</v>
      </c>
      <c r="D58" s="12">
        <f t="shared" si="7"/>
        <v>60.12</v>
      </c>
      <c r="E58" s="30">
        <f t="shared" si="22"/>
        <v>63.459999999999994</v>
      </c>
      <c r="F58" s="30">
        <f t="shared" si="23"/>
        <v>3.17</v>
      </c>
      <c r="G58" s="30">
        <v>3.17</v>
      </c>
      <c r="H58" s="30">
        <f t="shared" si="8"/>
        <v>56.779999999999994</v>
      </c>
      <c r="I58" s="30">
        <f t="shared" si="9"/>
        <v>56.779999999999994</v>
      </c>
      <c r="J58" s="30">
        <v>3.17</v>
      </c>
      <c r="K58" s="12">
        <f>0.93*C58</f>
        <v>62.124000000000002</v>
      </c>
      <c r="L58" s="12">
        <f>0.92*C58</f>
        <v>61.456000000000003</v>
      </c>
      <c r="M58" s="12">
        <f>0.92*C58</f>
        <v>61.456000000000003</v>
      </c>
      <c r="N58" s="12">
        <f>0.9*C58</f>
        <v>60.12</v>
      </c>
      <c r="O58" s="12">
        <f>0.9*C58</f>
        <v>60.12</v>
      </c>
      <c r="P58" s="12">
        <f>0.95*C58</f>
        <v>63.459999999999994</v>
      </c>
      <c r="Q58" s="30">
        <f t="shared" si="6"/>
        <v>63.459999999999994</v>
      </c>
    </row>
    <row r="59" spans="1:17" ht="26.25" customHeight="1">
      <c r="A59" s="38">
        <v>81002</v>
      </c>
      <c r="B59" s="38" t="s">
        <v>108</v>
      </c>
      <c r="C59" s="16">
        <v>8</v>
      </c>
      <c r="D59" s="12">
        <f t="shared" si="7"/>
        <v>7.2</v>
      </c>
      <c r="E59" s="30">
        <f t="shared" si="22"/>
        <v>7.6</v>
      </c>
      <c r="F59" s="30">
        <f t="shared" si="23"/>
        <v>3.48</v>
      </c>
      <c r="G59" s="30">
        <v>3.48</v>
      </c>
      <c r="H59" s="30">
        <f t="shared" si="8"/>
        <v>6.8</v>
      </c>
      <c r="I59" s="30">
        <f t="shared" si="9"/>
        <v>6.8</v>
      </c>
      <c r="J59" s="30">
        <v>3.48</v>
      </c>
      <c r="K59" s="12">
        <f t="shared" ref="K59:K60" si="24">0.93*C59</f>
        <v>7.44</v>
      </c>
      <c r="L59" s="12">
        <f t="shared" ref="L59:L60" si="25">0.92*C59</f>
        <v>7.36</v>
      </c>
      <c r="M59" s="12">
        <f t="shared" ref="M59:M60" si="26">0.92*C59</f>
        <v>7.36</v>
      </c>
      <c r="N59" s="12">
        <f t="shared" ref="N59:N60" si="27">0.9*C59</f>
        <v>7.2</v>
      </c>
      <c r="O59" s="12">
        <f t="shared" ref="O59:O60" si="28">0.9*C59</f>
        <v>7.2</v>
      </c>
      <c r="P59" s="12">
        <f t="shared" ref="P59:P60" si="29">0.95*C59</f>
        <v>7.6</v>
      </c>
      <c r="Q59" s="30">
        <f t="shared" si="6"/>
        <v>7.6</v>
      </c>
    </row>
    <row r="60" spans="1:17" ht="26.25" customHeight="1">
      <c r="A60" s="38">
        <v>81003</v>
      </c>
      <c r="B60" s="38" t="s">
        <v>109</v>
      </c>
      <c r="C60" s="16">
        <v>31.15</v>
      </c>
      <c r="D60" s="12">
        <f t="shared" si="7"/>
        <v>28.035</v>
      </c>
      <c r="E60" s="30">
        <f t="shared" si="22"/>
        <v>29.592499999999998</v>
      </c>
      <c r="F60" s="30">
        <f t="shared" si="23"/>
        <v>2.25</v>
      </c>
      <c r="G60" s="30">
        <v>2.25</v>
      </c>
      <c r="H60" s="30">
        <f t="shared" si="8"/>
        <v>26.477499999999999</v>
      </c>
      <c r="I60" s="30">
        <f t="shared" si="9"/>
        <v>26.477499999999999</v>
      </c>
      <c r="J60" s="30">
        <v>2.25</v>
      </c>
      <c r="K60" s="12">
        <f t="shared" si="24"/>
        <v>28.9695</v>
      </c>
      <c r="L60" s="12">
        <f t="shared" si="25"/>
        <v>28.658000000000001</v>
      </c>
      <c r="M60" s="12">
        <f t="shared" si="26"/>
        <v>28.658000000000001</v>
      </c>
      <c r="N60" s="12">
        <f t="shared" si="27"/>
        <v>28.035</v>
      </c>
      <c r="O60" s="12">
        <f t="shared" si="28"/>
        <v>28.035</v>
      </c>
      <c r="P60" s="12">
        <f t="shared" si="29"/>
        <v>29.592499999999998</v>
      </c>
      <c r="Q60" s="30">
        <f t="shared" si="6"/>
        <v>29.592499999999998</v>
      </c>
    </row>
    <row r="61" spans="1:17" ht="30" customHeight="1">
      <c r="A61" s="38">
        <v>84153</v>
      </c>
      <c r="B61" s="38" t="s">
        <v>110</v>
      </c>
      <c r="C61" s="16">
        <v>116.7</v>
      </c>
      <c r="D61" s="12">
        <f t="shared" si="7"/>
        <v>105.03</v>
      </c>
      <c r="E61" s="30">
        <f t="shared" si="22"/>
        <v>110.86499999999999</v>
      </c>
      <c r="F61" s="30">
        <f t="shared" si="23"/>
        <v>18.39</v>
      </c>
      <c r="G61" s="30">
        <v>18.39</v>
      </c>
      <c r="H61" s="30">
        <f t="shared" si="8"/>
        <v>99.194999999999993</v>
      </c>
      <c r="I61" s="30">
        <f t="shared" si="9"/>
        <v>99.194999999999993</v>
      </c>
      <c r="J61" s="30">
        <v>18.39</v>
      </c>
      <c r="K61" s="12">
        <f t="shared" ref="K61" si="30">0.93*C61</f>
        <v>108.53100000000001</v>
      </c>
      <c r="L61" s="12">
        <f t="shared" ref="L61" si="31">0.92*C61</f>
        <v>107.364</v>
      </c>
      <c r="M61" s="12">
        <f t="shared" ref="M61" si="32">0.92*C61</f>
        <v>107.364</v>
      </c>
      <c r="N61" s="12">
        <f t="shared" ref="N61" si="33">0.9*C61</f>
        <v>105.03</v>
      </c>
      <c r="O61" s="12">
        <f t="shared" ref="O61" si="34">0.9*C61</f>
        <v>105.03</v>
      </c>
      <c r="P61" s="12">
        <f t="shared" ref="P61" si="35">0.95*C61</f>
        <v>110.86499999999999</v>
      </c>
      <c r="Q61" s="30">
        <f t="shared" si="6"/>
        <v>110.86499999999999</v>
      </c>
    </row>
    <row r="62" spans="1:17" ht="30" customHeight="1">
      <c r="A62" s="43">
        <v>84154</v>
      </c>
      <c r="B62" s="38" t="s">
        <v>111</v>
      </c>
      <c r="C62" s="16">
        <v>116.9</v>
      </c>
      <c r="D62" s="12">
        <f t="shared" si="7"/>
        <v>105.21000000000001</v>
      </c>
      <c r="E62" s="30">
        <f t="shared" si="22"/>
        <v>111.05500000000001</v>
      </c>
      <c r="F62" s="30">
        <f t="shared" si="23"/>
        <v>18.690000000000001</v>
      </c>
      <c r="G62" s="30">
        <v>18.690000000000001</v>
      </c>
      <c r="H62" s="30">
        <f t="shared" si="8"/>
        <v>99.365000000000009</v>
      </c>
      <c r="I62" s="30">
        <f t="shared" si="9"/>
        <v>99.365000000000009</v>
      </c>
      <c r="J62" s="30">
        <v>18.690000000000001</v>
      </c>
      <c r="K62" s="12">
        <f t="shared" ref="K62:K65" si="36">0.93*C62</f>
        <v>108.71700000000001</v>
      </c>
      <c r="L62" s="12">
        <f t="shared" ref="L62:L65" si="37">0.92*C62</f>
        <v>107.54800000000002</v>
      </c>
      <c r="M62" s="12">
        <f t="shared" ref="M62:M65" si="38">0.92*C62</f>
        <v>107.54800000000002</v>
      </c>
      <c r="N62" s="12">
        <f t="shared" ref="N62:N65" si="39">0.9*C62</f>
        <v>105.21000000000001</v>
      </c>
      <c r="O62" s="12">
        <f t="shared" ref="O62:O65" si="40">0.9*C62</f>
        <v>105.21000000000001</v>
      </c>
      <c r="P62" s="12">
        <f t="shared" ref="P62:P65" si="41">0.95*C62</f>
        <v>111.05500000000001</v>
      </c>
      <c r="Q62" s="30">
        <f t="shared" si="6"/>
        <v>111.05500000000001</v>
      </c>
    </row>
    <row r="63" spans="1:17" ht="27.75" customHeight="1">
      <c r="A63" s="38">
        <v>84443</v>
      </c>
      <c r="B63" s="38" t="s">
        <v>112</v>
      </c>
      <c r="C63" s="16">
        <v>178.95</v>
      </c>
      <c r="D63" s="12">
        <f t="shared" si="7"/>
        <v>161.05500000000001</v>
      </c>
      <c r="E63" s="30">
        <f t="shared" si="22"/>
        <v>170.00249999999997</v>
      </c>
      <c r="F63" s="30">
        <f t="shared" si="23"/>
        <v>16.8</v>
      </c>
      <c r="G63" s="30">
        <v>16.8</v>
      </c>
      <c r="H63" s="30">
        <f t="shared" si="8"/>
        <v>152.10749999999999</v>
      </c>
      <c r="I63" s="30">
        <f t="shared" si="9"/>
        <v>152.10749999999999</v>
      </c>
      <c r="J63" s="30">
        <v>16.8</v>
      </c>
      <c r="K63" s="12">
        <f t="shared" si="36"/>
        <v>166.42349999999999</v>
      </c>
      <c r="L63" s="12">
        <f t="shared" si="37"/>
        <v>164.63399999999999</v>
      </c>
      <c r="M63" s="12">
        <f t="shared" si="38"/>
        <v>164.63399999999999</v>
      </c>
      <c r="N63" s="12">
        <f t="shared" si="39"/>
        <v>161.05500000000001</v>
      </c>
      <c r="O63" s="12">
        <f t="shared" si="40"/>
        <v>161.05500000000001</v>
      </c>
      <c r="P63" s="12">
        <f t="shared" si="41"/>
        <v>170.00249999999997</v>
      </c>
      <c r="Q63" s="30">
        <f t="shared" si="6"/>
        <v>170.00249999999997</v>
      </c>
    </row>
    <row r="64" spans="1:17" ht="27.75" customHeight="1">
      <c r="A64" s="38">
        <v>85025</v>
      </c>
      <c r="B64" s="38" t="s">
        <v>113</v>
      </c>
      <c r="C64" s="16">
        <v>72.599999999999994</v>
      </c>
      <c r="D64" s="12">
        <f t="shared" si="7"/>
        <v>65.34</v>
      </c>
      <c r="E64" s="30">
        <f t="shared" si="22"/>
        <v>68.969999999999985</v>
      </c>
      <c r="F64" s="30">
        <f t="shared" si="23"/>
        <v>7.77</v>
      </c>
      <c r="G64" s="30">
        <v>7.77</v>
      </c>
      <c r="H64" s="30">
        <f t="shared" si="8"/>
        <v>61.709999999999994</v>
      </c>
      <c r="I64" s="30">
        <f t="shared" si="9"/>
        <v>61.709999999999994</v>
      </c>
      <c r="J64" s="30">
        <v>7.77</v>
      </c>
      <c r="K64" s="12">
        <f t="shared" si="36"/>
        <v>67.518000000000001</v>
      </c>
      <c r="L64" s="12">
        <f t="shared" si="37"/>
        <v>66.792000000000002</v>
      </c>
      <c r="M64" s="12">
        <f t="shared" si="38"/>
        <v>66.792000000000002</v>
      </c>
      <c r="N64" s="12">
        <f t="shared" si="39"/>
        <v>65.34</v>
      </c>
      <c r="O64" s="12">
        <f t="shared" si="40"/>
        <v>65.34</v>
      </c>
      <c r="P64" s="12">
        <f t="shared" si="41"/>
        <v>68.969999999999985</v>
      </c>
      <c r="Q64" s="30">
        <f t="shared" si="6"/>
        <v>68.969999999999985</v>
      </c>
    </row>
    <row r="65" spans="1:17" s="1" customFormat="1" ht="27.75" customHeight="1">
      <c r="A65" s="38">
        <v>85027</v>
      </c>
      <c r="B65" s="38" t="s">
        <v>114</v>
      </c>
      <c r="C65" s="16">
        <v>72.599999999999994</v>
      </c>
      <c r="D65" s="12">
        <f t="shared" si="7"/>
        <v>65.34</v>
      </c>
      <c r="E65" s="30">
        <f t="shared" si="22"/>
        <v>68.969999999999985</v>
      </c>
      <c r="F65" s="30">
        <f t="shared" si="23"/>
        <v>6.47</v>
      </c>
      <c r="G65" s="30">
        <v>6.47</v>
      </c>
      <c r="H65" s="30">
        <f t="shared" si="8"/>
        <v>61.709999999999994</v>
      </c>
      <c r="I65" s="30">
        <f t="shared" si="9"/>
        <v>61.709999999999994</v>
      </c>
      <c r="J65" s="30">
        <v>6.47</v>
      </c>
      <c r="K65" s="12">
        <f t="shared" si="36"/>
        <v>67.518000000000001</v>
      </c>
      <c r="L65" s="12">
        <f t="shared" si="37"/>
        <v>66.792000000000002</v>
      </c>
      <c r="M65" s="12">
        <f t="shared" si="38"/>
        <v>66.792000000000002</v>
      </c>
      <c r="N65" s="12">
        <f t="shared" si="39"/>
        <v>65.34</v>
      </c>
      <c r="O65" s="12">
        <f t="shared" si="40"/>
        <v>65.34</v>
      </c>
      <c r="P65" s="12">
        <f t="shared" si="41"/>
        <v>68.969999999999985</v>
      </c>
      <c r="Q65" s="30">
        <f t="shared" si="6"/>
        <v>68.969999999999985</v>
      </c>
    </row>
    <row r="66" spans="1:17" ht="26.25" customHeight="1">
      <c r="A66" s="38">
        <v>85610</v>
      </c>
      <c r="B66" s="38" t="s">
        <v>115</v>
      </c>
      <c r="C66" s="16">
        <v>61.55</v>
      </c>
      <c r="D66" s="12">
        <f t="shared" si="7"/>
        <v>55.394999999999996</v>
      </c>
      <c r="E66" s="30">
        <f t="shared" si="22"/>
        <v>58.472499999999997</v>
      </c>
      <c r="F66" s="30">
        <f t="shared" si="23"/>
        <v>4.29</v>
      </c>
      <c r="G66" s="30">
        <v>4.29</v>
      </c>
      <c r="H66" s="30">
        <f t="shared" si="8"/>
        <v>52.317499999999995</v>
      </c>
      <c r="I66" s="30">
        <f t="shared" si="9"/>
        <v>52.317499999999995</v>
      </c>
      <c r="J66" s="30">
        <v>4.29</v>
      </c>
      <c r="K66" s="12">
        <f t="shared" ref="K66:K78" si="42">0.93*C66</f>
        <v>57.241500000000002</v>
      </c>
      <c r="L66" s="12">
        <f t="shared" ref="L66:L78" si="43">0.92*C66</f>
        <v>56.625999999999998</v>
      </c>
      <c r="M66" s="12">
        <f t="shared" ref="M66:M78" si="44">0.92*C66</f>
        <v>56.625999999999998</v>
      </c>
      <c r="N66" s="12">
        <f t="shared" ref="N66:N78" si="45">0.9*C66</f>
        <v>55.394999999999996</v>
      </c>
      <c r="O66" s="12">
        <f t="shared" ref="O66:O78" si="46">0.9*C66</f>
        <v>55.394999999999996</v>
      </c>
      <c r="P66" s="12">
        <f t="shared" ref="P66:P78" si="47">0.95*C66</f>
        <v>58.472499999999997</v>
      </c>
      <c r="Q66" s="30">
        <f t="shared" si="6"/>
        <v>58.472499999999997</v>
      </c>
    </row>
    <row r="67" spans="1:17" ht="26.25" customHeight="1">
      <c r="A67" s="38">
        <v>85730</v>
      </c>
      <c r="B67" s="38" t="s">
        <v>116</v>
      </c>
      <c r="C67" s="16">
        <v>108.85</v>
      </c>
      <c r="D67" s="12">
        <f t="shared" si="7"/>
        <v>97.965000000000003</v>
      </c>
      <c r="E67" s="30">
        <f t="shared" si="22"/>
        <v>103.40749999999998</v>
      </c>
      <c r="F67" s="30">
        <f t="shared" si="23"/>
        <v>6.01</v>
      </c>
      <c r="G67" s="26">
        <v>6.01</v>
      </c>
      <c r="H67" s="30">
        <f t="shared" si="8"/>
        <v>92.522499999999994</v>
      </c>
      <c r="I67" s="30">
        <f t="shared" si="9"/>
        <v>92.522499999999994</v>
      </c>
      <c r="J67" s="30">
        <v>6.01</v>
      </c>
      <c r="K67" s="12">
        <f t="shared" si="42"/>
        <v>101.23050000000001</v>
      </c>
      <c r="L67" s="12">
        <f t="shared" si="43"/>
        <v>100.142</v>
      </c>
      <c r="M67" s="12">
        <f t="shared" si="44"/>
        <v>100.142</v>
      </c>
      <c r="N67" s="12">
        <f t="shared" si="45"/>
        <v>97.965000000000003</v>
      </c>
      <c r="O67" s="12">
        <f t="shared" si="46"/>
        <v>97.965000000000003</v>
      </c>
      <c r="P67" s="12">
        <f t="shared" si="47"/>
        <v>103.40749999999998</v>
      </c>
      <c r="Q67" s="30">
        <f t="shared" si="6"/>
        <v>103.40749999999998</v>
      </c>
    </row>
    <row r="68" spans="1:17" ht="30.75" customHeight="1">
      <c r="A68" s="38">
        <v>70450</v>
      </c>
      <c r="B68" s="38" t="s">
        <v>117</v>
      </c>
      <c r="C68" s="16">
        <v>872</v>
      </c>
      <c r="D68" s="12">
        <f t="shared" si="7"/>
        <v>784.80000000000007</v>
      </c>
      <c r="E68" s="30">
        <f t="shared" si="22"/>
        <v>828.4</v>
      </c>
      <c r="F68" s="30">
        <f t="shared" si="23"/>
        <v>392.40000000000003</v>
      </c>
      <c r="G68" s="30">
        <f>C68*0.45</f>
        <v>392.40000000000003</v>
      </c>
      <c r="H68" s="30">
        <f t="shared" si="8"/>
        <v>741.19999999999993</v>
      </c>
      <c r="I68" s="30">
        <f t="shared" si="9"/>
        <v>741.19999999999993</v>
      </c>
      <c r="J68" s="30">
        <v>392.40000000000003</v>
      </c>
      <c r="K68" s="12">
        <f t="shared" si="42"/>
        <v>810.96</v>
      </c>
      <c r="L68" s="12">
        <f t="shared" si="43"/>
        <v>802.24</v>
      </c>
      <c r="M68" s="12">
        <f t="shared" si="44"/>
        <v>802.24</v>
      </c>
      <c r="N68" s="12">
        <f t="shared" si="45"/>
        <v>784.80000000000007</v>
      </c>
      <c r="O68" s="12">
        <f t="shared" si="46"/>
        <v>784.80000000000007</v>
      </c>
      <c r="P68" s="12">
        <f t="shared" si="47"/>
        <v>828.4</v>
      </c>
      <c r="Q68" s="30">
        <f t="shared" si="6"/>
        <v>828.4</v>
      </c>
    </row>
    <row r="69" spans="1:17" ht="30.75" customHeight="1">
      <c r="A69" s="38">
        <v>70553</v>
      </c>
      <c r="B69" s="38" t="s">
        <v>118</v>
      </c>
      <c r="C69" s="16">
        <v>2602.8000000000002</v>
      </c>
      <c r="D69" s="12">
        <f t="shared" si="7"/>
        <v>2342.5200000000004</v>
      </c>
      <c r="E69" s="30">
        <f t="shared" si="22"/>
        <v>2472.66</v>
      </c>
      <c r="F69" s="30">
        <f t="shared" si="23"/>
        <v>1171.2600000000002</v>
      </c>
      <c r="G69" s="30">
        <f t="shared" ref="G69:G80" si="48">C69*0.45</f>
        <v>1171.2600000000002</v>
      </c>
      <c r="H69" s="30">
        <f t="shared" si="8"/>
        <v>2212.38</v>
      </c>
      <c r="I69" s="30">
        <f t="shared" si="9"/>
        <v>2212.38</v>
      </c>
      <c r="J69" s="30">
        <v>1171.2600000000002</v>
      </c>
      <c r="K69" s="12">
        <f t="shared" si="42"/>
        <v>2420.6040000000003</v>
      </c>
      <c r="L69" s="12">
        <f t="shared" si="43"/>
        <v>2394.5760000000005</v>
      </c>
      <c r="M69" s="12">
        <f t="shared" si="44"/>
        <v>2394.5760000000005</v>
      </c>
      <c r="N69" s="12">
        <f t="shared" si="45"/>
        <v>2342.5200000000004</v>
      </c>
      <c r="O69" s="12">
        <f t="shared" si="46"/>
        <v>2342.5200000000004</v>
      </c>
      <c r="P69" s="12">
        <f t="shared" si="47"/>
        <v>2472.66</v>
      </c>
      <c r="Q69" s="30">
        <f t="shared" si="6"/>
        <v>2472.66</v>
      </c>
    </row>
    <row r="70" spans="1:17" ht="28.5" customHeight="1">
      <c r="A70" s="38">
        <v>72110</v>
      </c>
      <c r="B70" s="38" t="s">
        <v>119</v>
      </c>
      <c r="C70" s="16">
        <v>357</v>
      </c>
      <c r="D70" s="12">
        <f t="shared" si="7"/>
        <v>321.3</v>
      </c>
      <c r="E70" s="30">
        <f t="shared" si="22"/>
        <v>339.15</v>
      </c>
      <c r="F70" s="30">
        <f t="shared" si="23"/>
        <v>160.65</v>
      </c>
      <c r="G70" s="30">
        <f t="shared" si="48"/>
        <v>160.65</v>
      </c>
      <c r="H70" s="30">
        <f t="shared" si="8"/>
        <v>303.45</v>
      </c>
      <c r="I70" s="30">
        <f t="shared" si="9"/>
        <v>303.45</v>
      </c>
      <c r="J70" s="30">
        <v>160.65</v>
      </c>
      <c r="K70" s="12">
        <f t="shared" si="42"/>
        <v>332.01</v>
      </c>
      <c r="L70" s="12">
        <f t="shared" si="43"/>
        <v>328.44</v>
      </c>
      <c r="M70" s="12">
        <f t="shared" si="44"/>
        <v>328.44</v>
      </c>
      <c r="N70" s="12">
        <f t="shared" si="45"/>
        <v>321.3</v>
      </c>
      <c r="O70" s="12">
        <f t="shared" si="46"/>
        <v>321.3</v>
      </c>
      <c r="P70" s="12">
        <f t="shared" si="47"/>
        <v>339.15</v>
      </c>
      <c r="Q70" s="30">
        <f t="shared" si="6"/>
        <v>339.15</v>
      </c>
    </row>
    <row r="71" spans="1:17" ht="28.5" customHeight="1">
      <c r="A71" s="38">
        <v>72148</v>
      </c>
      <c r="B71" s="38" t="s">
        <v>120</v>
      </c>
      <c r="C71" s="16">
        <v>1697</v>
      </c>
      <c r="D71" s="12">
        <f t="shared" si="7"/>
        <v>1527.3</v>
      </c>
      <c r="E71" s="30">
        <f t="shared" si="22"/>
        <v>1612.1499999999999</v>
      </c>
      <c r="F71" s="30">
        <f t="shared" si="23"/>
        <v>763.65</v>
      </c>
      <c r="G71" s="30">
        <f t="shared" si="48"/>
        <v>763.65</v>
      </c>
      <c r="H71" s="30">
        <f t="shared" si="8"/>
        <v>1442.45</v>
      </c>
      <c r="I71" s="30">
        <f t="shared" si="9"/>
        <v>1442.45</v>
      </c>
      <c r="J71" s="30">
        <v>763.65</v>
      </c>
      <c r="K71" s="12">
        <f t="shared" si="42"/>
        <v>1578.21</v>
      </c>
      <c r="L71" s="12">
        <f t="shared" si="43"/>
        <v>1561.24</v>
      </c>
      <c r="M71" s="12">
        <f t="shared" si="44"/>
        <v>1561.24</v>
      </c>
      <c r="N71" s="12">
        <f t="shared" si="45"/>
        <v>1527.3</v>
      </c>
      <c r="O71" s="12">
        <f t="shared" si="46"/>
        <v>1527.3</v>
      </c>
      <c r="P71" s="12">
        <f t="shared" si="47"/>
        <v>1612.1499999999999</v>
      </c>
      <c r="Q71" s="30">
        <f t="shared" si="6"/>
        <v>1612.1499999999999</v>
      </c>
    </row>
    <row r="72" spans="1:17" s="1" customFormat="1" ht="28.5" customHeight="1">
      <c r="A72" s="38">
        <v>72193</v>
      </c>
      <c r="B72" s="38" t="s">
        <v>121</v>
      </c>
      <c r="C72" s="16">
        <v>1960.8</v>
      </c>
      <c r="D72" s="12">
        <f t="shared" si="7"/>
        <v>1764.72</v>
      </c>
      <c r="E72" s="30">
        <f t="shared" si="22"/>
        <v>1862.7599999999998</v>
      </c>
      <c r="F72" s="30">
        <f t="shared" si="23"/>
        <v>882.36</v>
      </c>
      <c r="G72" s="30">
        <f t="shared" si="48"/>
        <v>882.36</v>
      </c>
      <c r="H72" s="30">
        <f t="shared" si="8"/>
        <v>1666.6799999999998</v>
      </c>
      <c r="I72" s="30">
        <f t="shared" si="9"/>
        <v>1666.6799999999998</v>
      </c>
      <c r="J72" s="30">
        <v>882.36</v>
      </c>
      <c r="K72" s="12">
        <f t="shared" si="42"/>
        <v>1823.5440000000001</v>
      </c>
      <c r="L72" s="12">
        <f t="shared" si="43"/>
        <v>1803.9360000000001</v>
      </c>
      <c r="M72" s="12">
        <f t="shared" si="44"/>
        <v>1803.9360000000001</v>
      </c>
      <c r="N72" s="12">
        <f t="shared" si="45"/>
        <v>1764.72</v>
      </c>
      <c r="O72" s="12">
        <f t="shared" si="46"/>
        <v>1764.72</v>
      </c>
      <c r="P72" s="12">
        <f t="shared" si="47"/>
        <v>1862.7599999999998</v>
      </c>
      <c r="Q72" s="30">
        <f t="shared" si="6"/>
        <v>1862.7599999999998</v>
      </c>
    </row>
    <row r="73" spans="1:17" s="1" customFormat="1" ht="28.5" customHeight="1">
      <c r="A73" s="38">
        <v>73721</v>
      </c>
      <c r="B73" s="38" t="s">
        <v>122</v>
      </c>
      <c r="C73" s="16">
        <v>1697</v>
      </c>
      <c r="D73" s="12">
        <f t="shared" si="7"/>
        <v>1527.3</v>
      </c>
      <c r="E73" s="30">
        <f t="shared" si="22"/>
        <v>1612.1499999999999</v>
      </c>
      <c r="F73" s="30">
        <f t="shared" si="23"/>
        <v>763.65</v>
      </c>
      <c r="G73" s="30">
        <f t="shared" si="48"/>
        <v>763.65</v>
      </c>
      <c r="H73" s="30">
        <f t="shared" si="8"/>
        <v>1442.45</v>
      </c>
      <c r="I73" s="30">
        <f t="shared" si="9"/>
        <v>1442.45</v>
      </c>
      <c r="J73" s="30">
        <v>763.65</v>
      </c>
      <c r="K73" s="12">
        <f t="shared" si="42"/>
        <v>1578.21</v>
      </c>
      <c r="L73" s="12">
        <f t="shared" si="43"/>
        <v>1561.24</v>
      </c>
      <c r="M73" s="12">
        <f t="shared" si="44"/>
        <v>1561.24</v>
      </c>
      <c r="N73" s="12">
        <f t="shared" si="45"/>
        <v>1527.3</v>
      </c>
      <c r="O73" s="12">
        <f t="shared" si="46"/>
        <v>1527.3</v>
      </c>
      <c r="P73" s="12">
        <f t="shared" si="47"/>
        <v>1612.1499999999999</v>
      </c>
      <c r="Q73" s="30">
        <f t="shared" si="6"/>
        <v>1612.1499999999999</v>
      </c>
    </row>
    <row r="74" spans="1:17" s="1" customFormat="1" ht="28.5" customHeight="1">
      <c r="A74" s="38">
        <v>74177</v>
      </c>
      <c r="B74" s="38" t="s">
        <v>123</v>
      </c>
      <c r="C74" s="16">
        <v>2200.8000000000002</v>
      </c>
      <c r="D74" s="12">
        <f t="shared" si="7"/>
        <v>1980.7200000000003</v>
      </c>
      <c r="E74" s="30">
        <f t="shared" si="22"/>
        <v>2090.7600000000002</v>
      </c>
      <c r="F74" s="30">
        <f t="shared" si="23"/>
        <v>990.36000000000013</v>
      </c>
      <c r="G74" s="30">
        <f t="shared" si="48"/>
        <v>990.36000000000013</v>
      </c>
      <c r="H74" s="30">
        <f t="shared" si="8"/>
        <v>1870.68</v>
      </c>
      <c r="I74" s="30">
        <f t="shared" si="9"/>
        <v>1870.68</v>
      </c>
      <c r="J74" s="30">
        <v>990.36000000000013</v>
      </c>
      <c r="K74" s="12">
        <f t="shared" si="42"/>
        <v>2046.7440000000004</v>
      </c>
      <c r="L74" s="12">
        <f t="shared" si="43"/>
        <v>2024.7360000000003</v>
      </c>
      <c r="M74" s="12">
        <f t="shared" si="44"/>
        <v>2024.7360000000003</v>
      </c>
      <c r="N74" s="12">
        <f t="shared" si="45"/>
        <v>1980.7200000000003</v>
      </c>
      <c r="O74" s="12">
        <f t="shared" si="46"/>
        <v>1980.7200000000003</v>
      </c>
      <c r="P74" s="12">
        <f t="shared" si="47"/>
        <v>2090.7600000000002</v>
      </c>
      <c r="Q74" s="30">
        <f t="shared" si="6"/>
        <v>2090.7600000000002</v>
      </c>
    </row>
    <row r="75" spans="1:17" s="1" customFormat="1" ht="28.5" customHeight="1">
      <c r="A75" s="38">
        <v>76700</v>
      </c>
      <c r="B75" s="38" t="s">
        <v>124</v>
      </c>
      <c r="C75" s="16">
        <v>526</v>
      </c>
      <c r="D75" s="12">
        <f t="shared" si="7"/>
        <v>473.40000000000003</v>
      </c>
      <c r="E75" s="30">
        <f t="shared" si="22"/>
        <v>499.7</v>
      </c>
      <c r="F75" s="30">
        <f t="shared" si="23"/>
        <v>236.70000000000002</v>
      </c>
      <c r="G75" s="30">
        <f t="shared" si="48"/>
        <v>236.70000000000002</v>
      </c>
      <c r="H75" s="30">
        <f t="shared" si="8"/>
        <v>447.09999999999997</v>
      </c>
      <c r="I75" s="30">
        <f t="shared" si="9"/>
        <v>447.09999999999997</v>
      </c>
      <c r="J75" s="30">
        <v>236.70000000000002</v>
      </c>
      <c r="K75" s="12">
        <f t="shared" si="42"/>
        <v>489.18</v>
      </c>
      <c r="L75" s="12">
        <f t="shared" si="43"/>
        <v>483.92</v>
      </c>
      <c r="M75" s="12">
        <f t="shared" si="44"/>
        <v>483.92</v>
      </c>
      <c r="N75" s="12">
        <f t="shared" si="45"/>
        <v>473.40000000000003</v>
      </c>
      <c r="O75" s="12">
        <f t="shared" si="46"/>
        <v>473.40000000000003</v>
      </c>
      <c r="P75" s="12">
        <f t="shared" si="47"/>
        <v>499.7</v>
      </c>
      <c r="Q75" s="30">
        <f t="shared" si="6"/>
        <v>499.7</v>
      </c>
    </row>
    <row r="76" spans="1:17" s="1" customFormat="1" ht="28.5" customHeight="1">
      <c r="A76" s="38">
        <v>76805</v>
      </c>
      <c r="B76" s="38" t="s">
        <v>125</v>
      </c>
      <c r="C76" s="16">
        <v>526</v>
      </c>
      <c r="D76" s="12">
        <f t="shared" si="7"/>
        <v>473.40000000000003</v>
      </c>
      <c r="E76" s="30">
        <f t="shared" si="22"/>
        <v>499.7</v>
      </c>
      <c r="F76" s="30">
        <f t="shared" si="23"/>
        <v>236.70000000000002</v>
      </c>
      <c r="G76" s="30">
        <f t="shared" si="48"/>
        <v>236.70000000000002</v>
      </c>
      <c r="H76" s="30">
        <f t="shared" si="8"/>
        <v>447.09999999999997</v>
      </c>
      <c r="I76" s="30">
        <f t="shared" si="9"/>
        <v>447.09999999999997</v>
      </c>
      <c r="J76" s="30">
        <v>236.70000000000002</v>
      </c>
      <c r="K76" s="12">
        <f t="shared" si="42"/>
        <v>489.18</v>
      </c>
      <c r="L76" s="12">
        <f t="shared" si="43"/>
        <v>483.92</v>
      </c>
      <c r="M76" s="12">
        <f t="shared" si="44"/>
        <v>483.92</v>
      </c>
      <c r="N76" s="12">
        <f t="shared" si="45"/>
        <v>473.40000000000003</v>
      </c>
      <c r="O76" s="12">
        <f t="shared" si="46"/>
        <v>473.40000000000003</v>
      </c>
      <c r="P76" s="12">
        <f t="shared" si="47"/>
        <v>499.7</v>
      </c>
      <c r="Q76" s="30">
        <f t="shared" si="6"/>
        <v>499.7</v>
      </c>
    </row>
    <row r="77" spans="1:17" ht="28.5" customHeight="1">
      <c r="A77" s="38">
        <v>76830</v>
      </c>
      <c r="B77" s="38" t="s">
        <v>126</v>
      </c>
      <c r="C77" s="16">
        <v>526</v>
      </c>
      <c r="D77" s="12">
        <f t="shared" si="7"/>
        <v>473.40000000000003</v>
      </c>
      <c r="E77" s="30">
        <f t="shared" si="22"/>
        <v>499.7</v>
      </c>
      <c r="F77" s="30">
        <f>MIN(G77:Q77)</f>
        <v>236.70000000000002</v>
      </c>
      <c r="G77" s="30">
        <f t="shared" si="48"/>
        <v>236.70000000000002</v>
      </c>
      <c r="H77" s="30">
        <f t="shared" si="8"/>
        <v>447.09999999999997</v>
      </c>
      <c r="I77" s="30">
        <f t="shared" si="9"/>
        <v>447.09999999999997</v>
      </c>
      <c r="J77" s="30">
        <v>236.70000000000002</v>
      </c>
      <c r="K77" s="12">
        <f t="shared" si="42"/>
        <v>489.18</v>
      </c>
      <c r="L77" s="12">
        <f t="shared" si="43"/>
        <v>483.92</v>
      </c>
      <c r="M77" s="12">
        <f t="shared" si="44"/>
        <v>483.92</v>
      </c>
      <c r="N77" s="12">
        <f t="shared" si="45"/>
        <v>473.40000000000003</v>
      </c>
      <c r="O77" s="12">
        <f t="shared" si="46"/>
        <v>473.40000000000003</v>
      </c>
      <c r="P77" s="12">
        <f t="shared" si="47"/>
        <v>499.7</v>
      </c>
      <c r="Q77" s="30">
        <f t="shared" si="6"/>
        <v>499.7</v>
      </c>
    </row>
    <row r="78" spans="1:17" ht="28.5" customHeight="1">
      <c r="A78" s="38">
        <v>77065</v>
      </c>
      <c r="B78" s="38" t="s">
        <v>249</v>
      </c>
      <c r="C78" s="12">
        <v>518</v>
      </c>
      <c r="D78" s="12">
        <f t="shared" si="7"/>
        <v>466.2</v>
      </c>
      <c r="E78" s="30">
        <f t="shared" si="22"/>
        <v>492.09999999999997</v>
      </c>
      <c r="F78" s="30">
        <f t="shared" si="23"/>
        <v>233.1</v>
      </c>
      <c r="G78" s="30">
        <f t="shared" si="48"/>
        <v>233.1</v>
      </c>
      <c r="H78" s="30">
        <f t="shared" si="8"/>
        <v>440.3</v>
      </c>
      <c r="I78" s="30">
        <f t="shared" si="9"/>
        <v>440.3</v>
      </c>
      <c r="J78" s="30">
        <v>233.1</v>
      </c>
      <c r="K78" s="12">
        <f t="shared" si="42"/>
        <v>481.74</v>
      </c>
      <c r="L78" s="12">
        <f t="shared" si="43"/>
        <v>476.56</v>
      </c>
      <c r="M78" s="12">
        <f t="shared" si="44"/>
        <v>476.56</v>
      </c>
      <c r="N78" s="12">
        <f t="shared" si="45"/>
        <v>466.2</v>
      </c>
      <c r="O78" s="12">
        <f t="shared" si="46"/>
        <v>466.2</v>
      </c>
      <c r="P78" s="12">
        <f t="shared" si="47"/>
        <v>492.09999999999997</v>
      </c>
      <c r="Q78" s="30">
        <f t="shared" si="6"/>
        <v>492.09999999999997</v>
      </c>
    </row>
    <row r="79" spans="1:17" ht="26.25" customHeight="1">
      <c r="A79" s="38">
        <v>77066</v>
      </c>
      <c r="B79" s="38" t="s">
        <v>250</v>
      </c>
      <c r="C79" s="12">
        <v>654</v>
      </c>
      <c r="D79" s="12">
        <f t="shared" si="7"/>
        <v>588.6</v>
      </c>
      <c r="E79" s="30">
        <f t="shared" si="22"/>
        <v>621.29999999999995</v>
      </c>
      <c r="F79" s="30">
        <f t="shared" si="23"/>
        <v>294.3</v>
      </c>
      <c r="G79" s="30">
        <f t="shared" si="48"/>
        <v>294.3</v>
      </c>
      <c r="H79" s="30">
        <f t="shared" si="8"/>
        <v>555.9</v>
      </c>
      <c r="I79" s="30">
        <f t="shared" si="9"/>
        <v>555.9</v>
      </c>
      <c r="J79" s="30">
        <v>294.3</v>
      </c>
      <c r="K79" s="12">
        <f t="shared" ref="K79:K80" si="49">0.93*C79</f>
        <v>608.22</v>
      </c>
      <c r="L79" s="12">
        <f t="shared" ref="L79:L80" si="50">0.92*C79</f>
        <v>601.68000000000006</v>
      </c>
      <c r="M79" s="12">
        <f t="shared" ref="M79:M80" si="51">0.92*C79</f>
        <v>601.68000000000006</v>
      </c>
      <c r="N79" s="12">
        <f t="shared" ref="N79:N80" si="52">0.9*C79</f>
        <v>588.6</v>
      </c>
      <c r="O79" s="12">
        <f t="shared" ref="O79:O80" si="53">0.9*C79</f>
        <v>588.6</v>
      </c>
      <c r="P79" s="12">
        <f t="shared" ref="P79:P80" si="54">0.95*C79</f>
        <v>621.29999999999995</v>
      </c>
      <c r="Q79" s="30">
        <f t="shared" si="6"/>
        <v>621.29999999999995</v>
      </c>
    </row>
    <row r="80" spans="1:17" ht="26.25" customHeight="1">
      <c r="A80" s="38">
        <v>77067</v>
      </c>
      <c r="B80" s="38" t="s">
        <v>251</v>
      </c>
      <c r="C80" s="12">
        <v>380</v>
      </c>
      <c r="D80" s="12">
        <f t="shared" si="7"/>
        <v>342</v>
      </c>
      <c r="E80" s="30">
        <f t="shared" si="22"/>
        <v>361</v>
      </c>
      <c r="F80" s="30">
        <f t="shared" si="23"/>
        <v>171</v>
      </c>
      <c r="G80" s="30">
        <f t="shared" si="48"/>
        <v>171</v>
      </c>
      <c r="H80" s="30">
        <f t="shared" si="8"/>
        <v>323</v>
      </c>
      <c r="I80" s="30">
        <f t="shared" si="9"/>
        <v>323</v>
      </c>
      <c r="J80" s="30">
        <v>171</v>
      </c>
      <c r="K80" s="12">
        <f t="shared" si="49"/>
        <v>353.40000000000003</v>
      </c>
      <c r="L80" s="12">
        <f t="shared" si="50"/>
        <v>349.6</v>
      </c>
      <c r="M80" s="12">
        <f t="shared" si="51"/>
        <v>349.6</v>
      </c>
      <c r="N80" s="12">
        <f t="shared" si="52"/>
        <v>342</v>
      </c>
      <c r="O80" s="12">
        <f t="shared" si="53"/>
        <v>342</v>
      </c>
      <c r="P80" s="12">
        <f t="shared" si="54"/>
        <v>361</v>
      </c>
      <c r="Q80" s="30">
        <f t="shared" si="6"/>
        <v>361</v>
      </c>
    </row>
    <row r="81" spans="1:17" s="1" customFormat="1" ht="26.25" customHeight="1">
      <c r="A81" s="43">
        <v>470</v>
      </c>
      <c r="B81" s="44" t="s">
        <v>277</v>
      </c>
      <c r="C81" s="17" t="s">
        <v>423</v>
      </c>
      <c r="D81" s="13" t="s">
        <v>16</v>
      </c>
      <c r="E81" s="30">
        <v>44980.27</v>
      </c>
      <c r="F81" s="31">
        <f>MIN(H81:Q81)</f>
        <v>17583.509999999998</v>
      </c>
      <c r="G81" s="32"/>
      <c r="H81" s="33">
        <v>19380</v>
      </c>
      <c r="I81" s="33">
        <v>19380</v>
      </c>
      <c r="J81" s="32"/>
      <c r="K81" s="13">
        <v>17583.509999999998</v>
      </c>
      <c r="L81" s="13" t="s">
        <v>18</v>
      </c>
      <c r="M81" s="13" t="s">
        <v>18</v>
      </c>
      <c r="N81" s="13" t="s">
        <v>16</v>
      </c>
      <c r="O81" s="13" t="s">
        <v>16</v>
      </c>
      <c r="P81" s="13" t="s">
        <v>17</v>
      </c>
      <c r="Q81" s="13" t="s">
        <v>17</v>
      </c>
    </row>
    <row r="82" spans="1:17" s="1" customFormat="1" ht="26.25" customHeight="1">
      <c r="A82" s="43">
        <v>470</v>
      </c>
      <c r="B82" s="44" t="s">
        <v>277</v>
      </c>
      <c r="C82" s="17" t="s">
        <v>424</v>
      </c>
      <c r="D82" s="14" t="s">
        <v>455</v>
      </c>
      <c r="E82" s="30">
        <v>14695.56</v>
      </c>
      <c r="F82" s="10">
        <v>9020</v>
      </c>
      <c r="G82" s="31" t="s">
        <v>422</v>
      </c>
      <c r="H82" s="34"/>
      <c r="I82" s="34"/>
      <c r="J82" s="33" t="s">
        <v>421</v>
      </c>
      <c r="K82" s="24"/>
      <c r="L82" s="24"/>
      <c r="M82" s="24"/>
      <c r="N82" s="24"/>
      <c r="O82" s="24"/>
      <c r="P82" s="24"/>
      <c r="Q82" s="24"/>
    </row>
    <row r="83" spans="1:17" s="5" customFormat="1" ht="26.25" customHeight="1">
      <c r="A83" s="43">
        <v>743</v>
      </c>
      <c r="B83" s="44" t="s">
        <v>395</v>
      </c>
      <c r="C83" s="46" t="s">
        <v>470</v>
      </c>
      <c r="D83" s="13"/>
      <c r="E83" s="33"/>
      <c r="F83" s="33"/>
      <c r="G83" s="33"/>
      <c r="H83" s="33"/>
      <c r="I83" s="33"/>
      <c r="J83" s="33"/>
      <c r="K83" s="13"/>
      <c r="L83" s="13"/>
      <c r="M83" s="13"/>
      <c r="N83" s="13"/>
      <c r="O83" s="13"/>
      <c r="P83" s="13"/>
      <c r="Q83" s="33"/>
    </row>
    <row r="84" spans="1:17" s="5" customFormat="1" ht="26.25" customHeight="1">
      <c r="A84" s="43">
        <v>19120</v>
      </c>
      <c r="B84" s="44" t="s">
        <v>386</v>
      </c>
      <c r="C84" s="46" t="s">
        <v>470</v>
      </c>
      <c r="D84" s="13"/>
      <c r="E84" s="33"/>
      <c r="F84" s="33"/>
      <c r="G84" s="33"/>
      <c r="H84" s="33"/>
      <c r="I84" s="33"/>
      <c r="J84" s="33"/>
      <c r="K84" s="13"/>
      <c r="L84" s="13"/>
      <c r="M84" s="13"/>
      <c r="N84" s="13"/>
      <c r="O84" s="13"/>
      <c r="P84" s="13"/>
      <c r="Q84" s="33"/>
    </row>
    <row r="85" spans="1:17" ht="33" customHeight="1">
      <c r="A85" s="43">
        <v>29826</v>
      </c>
      <c r="B85" s="43" t="s">
        <v>252</v>
      </c>
      <c r="C85" s="17" t="s">
        <v>426</v>
      </c>
      <c r="D85" s="14" t="s">
        <v>82</v>
      </c>
      <c r="E85" s="33">
        <v>24373.31</v>
      </c>
      <c r="F85" s="31">
        <v>13078.47</v>
      </c>
      <c r="G85" s="32"/>
      <c r="H85" s="14" t="s">
        <v>81</v>
      </c>
      <c r="I85" s="14" t="s">
        <v>81</v>
      </c>
      <c r="J85" s="32"/>
      <c r="K85" s="14" t="s">
        <v>80</v>
      </c>
      <c r="L85" s="14" t="s">
        <v>81</v>
      </c>
      <c r="M85" s="14" t="s">
        <v>81</v>
      </c>
      <c r="N85" s="14" t="s">
        <v>82</v>
      </c>
      <c r="O85" s="14" t="s">
        <v>82</v>
      </c>
      <c r="P85" s="14" t="s">
        <v>83</v>
      </c>
      <c r="Q85" s="14" t="s">
        <v>83</v>
      </c>
    </row>
    <row r="86" spans="1:17" ht="33" customHeight="1">
      <c r="A86" s="43">
        <v>29826</v>
      </c>
      <c r="B86" s="43" t="s">
        <v>252</v>
      </c>
      <c r="C86" s="17" t="s">
        <v>427</v>
      </c>
      <c r="D86" s="14" t="s">
        <v>456</v>
      </c>
      <c r="E86" s="33">
        <v>11852.73</v>
      </c>
      <c r="F86" s="31">
        <v>6990.81</v>
      </c>
      <c r="G86" s="35" t="s">
        <v>79</v>
      </c>
      <c r="H86" s="25"/>
      <c r="I86" s="25"/>
      <c r="J86" s="31" t="s">
        <v>79</v>
      </c>
      <c r="K86" s="25"/>
      <c r="L86" s="25"/>
      <c r="M86" s="25"/>
      <c r="N86" s="25"/>
      <c r="O86" s="25"/>
      <c r="P86" s="25"/>
      <c r="Q86" s="25"/>
    </row>
    <row r="87" spans="1:17" ht="15.75" customHeight="1">
      <c r="A87" s="38">
        <v>29881</v>
      </c>
      <c r="B87" s="38" t="s">
        <v>127</v>
      </c>
      <c r="C87" s="18" t="s">
        <v>428</v>
      </c>
      <c r="D87" s="15" t="s">
        <v>425</v>
      </c>
      <c r="E87" s="30">
        <v>43086.12</v>
      </c>
      <c r="F87" s="30">
        <v>6294.04</v>
      </c>
      <c r="G87" s="32"/>
      <c r="H87" s="12" t="s">
        <v>71</v>
      </c>
      <c r="I87" s="12" t="s">
        <v>71</v>
      </c>
      <c r="J87" s="32"/>
      <c r="K87" s="12" t="s">
        <v>70</v>
      </c>
      <c r="L87" s="12" t="s">
        <v>71</v>
      </c>
      <c r="M87" s="12" t="s">
        <v>71</v>
      </c>
      <c r="N87" s="15" t="s">
        <v>425</v>
      </c>
      <c r="O87" s="15" t="s">
        <v>425</v>
      </c>
      <c r="P87" s="12" t="s">
        <v>72</v>
      </c>
      <c r="Q87" s="12" t="s">
        <v>72</v>
      </c>
    </row>
    <row r="88" spans="1:17" ht="15.75" customHeight="1">
      <c r="A88" s="38">
        <v>29881</v>
      </c>
      <c r="B88" s="38" t="s">
        <v>127</v>
      </c>
      <c r="C88" s="19" t="s">
        <v>429</v>
      </c>
      <c r="D88" s="15" t="s">
        <v>457</v>
      </c>
      <c r="E88" s="30">
        <v>21088.03</v>
      </c>
      <c r="F88" s="30">
        <v>3077.09</v>
      </c>
      <c r="G88" s="36" t="s">
        <v>69</v>
      </c>
      <c r="H88" s="24"/>
      <c r="I88" s="24"/>
      <c r="J88" s="31" t="s">
        <v>79</v>
      </c>
      <c r="K88" s="24"/>
      <c r="L88" s="24"/>
      <c r="M88" s="24"/>
      <c r="N88" s="24"/>
      <c r="O88" s="24"/>
      <c r="P88" s="24"/>
      <c r="Q88" s="24"/>
    </row>
    <row r="89" spans="1:17" ht="15.75" customHeight="1">
      <c r="A89" s="38">
        <v>42820</v>
      </c>
      <c r="B89" s="38" t="s">
        <v>128</v>
      </c>
      <c r="C89" s="18" t="s">
        <v>430</v>
      </c>
      <c r="D89" s="12" t="s">
        <v>67</v>
      </c>
      <c r="E89" s="30">
        <v>5036.26</v>
      </c>
      <c r="F89" s="30">
        <v>3831.29</v>
      </c>
      <c r="G89" s="32"/>
      <c r="H89" s="12" t="s">
        <v>66</v>
      </c>
      <c r="I89" s="12" t="s">
        <v>66</v>
      </c>
      <c r="J89" s="32"/>
      <c r="K89" s="12" t="s">
        <v>65</v>
      </c>
      <c r="L89" s="12" t="s">
        <v>66</v>
      </c>
      <c r="M89" s="12" t="s">
        <v>66</v>
      </c>
      <c r="N89" s="12" t="s">
        <v>67</v>
      </c>
      <c r="O89" s="12" t="s">
        <v>67</v>
      </c>
      <c r="P89" s="12" t="s">
        <v>68</v>
      </c>
      <c r="Q89" s="12" t="s">
        <v>68</v>
      </c>
    </row>
    <row r="90" spans="1:17" ht="15.75" customHeight="1">
      <c r="A90" s="38">
        <v>42820</v>
      </c>
      <c r="B90" s="38" t="s">
        <v>128</v>
      </c>
      <c r="C90" s="19" t="s">
        <v>431</v>
      </c>
      <c r="D90" s="15" t="s">
        <v>458</v>
      </c>
      <c r="E90" s="30">
        <v>2702.19</v>
      </c>
      <c r="F90" s="30">
        <v>2181.08</v>
      </c>
      <c r="G90" s="36" t="s">
        <v>64</v>
      </c>
      <c r="H90" s="24"/>
      <c r="I90" s="24"/>
      <c r="J90" s="31" t="s">
        <v>79</v>
      </c>
      <c r="K90" s="24"/>
      <c r="L90" s="24"/>
      <c r="M90" s="24"/>
      <c r="N90" s="24"/>
      <c r="O90" s="24"/>
      <c r="P90" s="24"/>
      <c r="Q90" s="24"/>
    </row>
    <row r="91" spans="1:17" ht="15.75" customHeight="1">
      <c r="A91" s="38">
        <v>43235</v>
      </c>
      <c r="B91" s="38" t="s">
        <v>129</v>
      </c>
      <c r="C91" s="18" t="s">
        <v>432</v>
      </c>
      <c r="D91" s="12" t="s">
        <v>21</v>
      </c>
      <c r="E91" s="30">
        <v>8147.72</v>
      </c>
      <c r="F91" s="30">
        <v>2645.64</v>
      </c>
      <c r="G91" s="32"/>
      <c r="H91" s="12" t="s">
        <v>20</v>
      </c>
      <c r="I91" s="12" t="s">
        <v>20</v>
      </c>
      <c r="J91" s="32"/>
      <c r="K91" s="12" t="s">
        <v>19</v>
      </c>
      <c r="L91" s="12" t="s">
        <v>20</v>
      </c>
      <c r="M91" s="12" t="s">
        <v>20</v>
      </c>
      <c r="N91" s="12" t="s">
        <v>21</v>
      </c>
      <c r="O91" s="12" t="s">
        <v>21</v>
      </c>
      <c r="P91" s="12" t="s">
        <v>22</v>
      </c>
      <c r="Q91" s="12" t="s">
        <v>22</v>
      </c>
    </row>
    <row r="92" spans="1:17" ht="15.75" customHeight="1">
      <c r="A92" s="38">
        <v>43235</v>
      </c>
      <c r="B92" s="38" t="s">
        <v>129</v>
      </c>
      <c r="C92" s="19" t="s">
        <v>433</v>
      </c>
      <c r="D92" s="15" t="s">
        <v>459</v>
      </c>
      <c r="E92" s="30">
        <v>9442.2000000000007</v>
      </c>
      <c r="F92" s="30">
        <v>1520.68</v>
      </c>
      <c r="G92" s="36" t="s">
        <v>23</v>
      </c>
      <c r="H92" s="24"/>
      <c r="I92" s="24"/>
      <c r="J92" s="31" t="s">
        <v>79</v>
      </c>
      <c r="K92" s="24"/>
      <c r="L92" s="24"/>
      <c r="M92" s="24"/>
      <c r="N92" s="24"/>
      <c r="O92" s="24"/>
      <c r="P92" s="24"/>
      <c r="Q92" s="24"/>
    </row>
    <row r="93" spans="1:17" ht="15.75" customHeight="1">
      <c r="A93" s="38">
        <v>43239</v>
      </c>
      <c r="B93" s="38" t="s">
        <v>130</v>
      </c>
      <c r="C93" s="18" t="s">
        <v>434</v>
      </c>
      <c r="D93" s="12" t="s">
        <v>26</v>
      </c>
      <c r="E93" s="30">
        <v>10924.15</v>
      </c>
      <c r="F93" s="30">
        <v>2679.3</v>
      </c>
      <c r="G93" s="32"/>
      <c r="H93" s="12" t="s">
        <v>25</v>
      </c>
      <c r="I93" s="12" t="s">
        <v>25</v>
      </c>
      <c r="J93" s="32"/>
      <c r="K93" s="12" t="s">
        <v>24</v>
      </c>
      <c r="L93" s="12" t="s">
        <v>25</v>
      </c>
      <c r="M93" s="12" t="s">
        <v>25</v>
      </c>
      <c r="N93" s="12" t="s">
        <v>26</v>
      </c>
      <c r="O93" s="12" t="s">
        <v>26</v>
      </c>
      <c r="P93" s="12" t="s">
        <v>27</v>
      </c>
      <c r="Q93" s="12" t="s">
        <v>27</v>
      </c>
    </row>
    <row r="94" spans="1:17" ht="15.75" customHeight="1">
      <c r="A94" s="38">
        <v>43239</v>
      </c>
      <c r="B94" s="38" t="s">
        <v>130</v>
      </c>
      <c r="C94" s="19" t="s">
        <v>435</v>
      </c>
      <c r="D94" s="15" t="s">
        <v>460</v>
      </c>
      <c r="E94" s="30">
        <v>6922.76</v>
      </c>
      <c r="F94" s="30">
        <v>1318.66</v>
      </c>
      <c r="G94" s="36" t="s">
        <v>28</v>
      </c>
      <c r="H94" s="24"/>
      <c r="I94" s="24"/>
      <c r="J94" s="31" t="s">
        <v>79</v>
      </c>
      <c r="K94" s="24"/>
      <c r="L94" s="24"/>
      <c r="M94" s="24"/>
      <c r="N94" s="24"/>
      <c r="O94" s="24"/>
      <c r="P94" s="24"/>
      <c r="Q94" s="24"/>
    </row>
    <row r="95" spans="1:17" ht="15.75" customHeight="1">
      <c r="A95" s="38">
        <v>45378</v>
      </c>
      <c r="B95" s="38" t="s">
        <v>131</v>
      </c>
      <c r="C95" s="18" t="s">
        <v>436</v>
      </c>
      <c r="D95" s="15" t="s">
        <v>88</v>
      </c>
      <c r="E95" s="30">
        <v>5937.62</v>
      </c>
      <c r="F95" s="30">
        <v>2878.2</v>
      </c>
      <c r="G95" s="32"/>
      <c r="H95" s="15" t="s">
        <v>87</v>
      </c>
      <c r="I95" s="15" t="s">
        <v>87</v>
      </c>
      <c r="J95" s="32"/>
      <c r="K95" s="15" t="s">
        <v>86</v>
      </c>
      <c r="L95" s="15" t="s">
        <v>87</v>
      </c>
      <c r="M95" s="15" t="s">
        <v>87</v>
      </c>
      <c r="N95" s="15" t="s">
        <v>88</v>
      </c>
      <c r="O95" s="15" t="s">
        <v>88</v>
      </c>
      <c r="P95" s="15" t="s">
        <v>89</v>
      </c>
      <c r="Q95" s="15" t="s">
        <v>89</v>
      </c>
    </row>
    <row r="96" spans="1:17" ht="15.75" customHeight="1">
      <c r="A96" s="38">
        <v>45378</v>
      </c>
      <c r="B96" s="38" t="s">
        <v>131</v>
      </c>
      <c r="C96" s="18" t="s">
        <v>437</v>
      </c>
      <c r="D96" s="15" t="s">
        <v>461</v>
      </c>
      <c r="E96" s="30">
        <v>4686.8999999999996</v>
      </c>
      <c r="F96" s="30">
        <v>1390.4</v>
      </c>
      <c r="G96" s="36" t="s">
        <v>29</v>
      </c>
      <c r="H96" s="25"/>
      <c r="I96" s="25"/>
      <c r="J96" s="31" t="s">
        <v>79</v>
      </c>
      <c r="K96" s="25"/>
      <c r="L96" s="25"/>
      <c r="M96" s="25"/>
      <c r="N96" s="25"/>
      <c r="O96" s="25"/>
      <c r="P96" s="25"/>
      <c r="Q96" s="25"/>
    </row>
    <row r="97" spans="1:17" ht="15.75" customHeight="1">
      <c r="A97" s="38">
        <v>45380</v>
      </c>
      <c r="B97" s="38" t="s">
        <v>132</v>
      </c>
      <c r="C97" s="18" t="s">
        <v>438</v>
      </c>
      <c r="D97" s="12" t="s">
        <v>32</v>
      </c>
      <c r="E97" s="30">
        <v>10924.15</v>
      </c>
      <c r="F97" s="30">
        <v>2877.84</v>
      </c>
      <c r="G97" s="32"/>
      <c r="H97" s="12" t="s">
        <v>31</v>
      </c>
      <c r="I97" s="12" t="s">
        <v>31</v>
      </c>
      <c r="J97" s="32"/>
      <c r="K97" s="12" t="s">
        <v>30</v>
      </c>
      <c r="L97" s="12" t="s">
        <v>31</v>
      </c>
      <c r="M97" s="12" t="s">
        <v>31</v>
      </c>
      <c r="N97" s="12" t="s">
        <v>32</v>
      </c>
      <c r="O97" s="12" t="s">
        <v>32</v>
      </c>
      <c r="P97" s="12" t="s">
        <v>33</v>
      </c>
      <c r="Q97" s="12" t="s">
        <v>33</v>
      </c>
    </row>
    <row r="98" spans="1:17" ht="15.75" customHeight="1">
      <c r="A98" s="38">
        <v>45380</v>
      </c>
      <c r="B98" s="38" t="s">
        <v>132</v>
      </c>
      <c r="C98" s="19" t="s">
        <v>439</v>
      </c>
      <c r="D98" s="15" t="s">
        <v>462</v>
      </c>
      <c r="E98" s="30">
        <v>6922.76</v>
      </c>
      <c r="F98" s="30">
        <v>1406.94</v>
      </c>
      <c r="G98" s="36" t="s">
        <v>34</v>
      </c>
      <c r="H98" s="24"/>
      <c r="I98" s="24"/>
      <c r="J98" s="31" t="s">
        <v>79</v>
      </c>
      <c r="K98" s="24"/>
      <c r="L98" s="24"/>
      <c r="M98" s="24"/>
      <c r="N98" s="24"/>
      <c r="O98" s="24"/>
      <c r="P98" s="24"/>
      <c r="Q98" s="24"/>
    </row>
    <row r="99" spans="1:17" ht="15.75" customHeight="1">
      <c r="A99" s="38">
        <v>45385</v>
      </c>
      <c r="B99" s="38" t="s">
        <v>133</v>
      </c>
      <c r="C99" s="18" t="s">
        <v>440</v>
      </c>
      <c r="D99" s="12" t="s">
        <v>38</v>
      </c>
      <c r="E99" s="30">
        <v>10446.08</v>
      </c>
      <c r="F99" s="30">
        <v>2885.04</v>
      </c>
      <c r="G99" s="32"/>
      <c r="H99" s="12" t="s">
        <v>37</v>
      </c>
      <c r="I99" s="12" t="s">
        <v>37</v>
      </c>
      <c r="J99" s="32"/>
      <c r="K99" s="12" t="s">
        <v>36</v>
      </c>
      <c r="L99" s="12" t="s">
        <v>37</v>
      </c>
      <c r="M99" s="12" t="s">
        <v>37</v>
      </c>
      <c r="N99" s="12" t="s">
        <v>38</v>
      </c>
      <c r="O99" s="12" t="s">
        <v>38</v>
      </c>
      <c r="P99" s="12" t="s">
        <v>39</v>
      </c>
      <c r="Q99" s="12" t="s">
        <v>39</v>
      </c>
    </row>
    <row r="100" spans="1:17" ht="15.75" customHeight="1">
      <c r="A100" s="38">
        <v>45385</v>
      </c>
      <c r="B100" s="38" t="s">
        <v>133</v>
      </c>
      <c r="C100" s="19" t="s">
        <v>441</v>
      </c>
      <c r="D100" s="15" t="s">
        <v>463</v>
      </c>
      <c r="E100" s="30">
        <v>6922.76</v>
      </c>
      <c r="F100" s="30">
        <v>1488.77</v>
      </c>
      <c r="G100" s="36" t="s">
        <v>35</v>
      </c>
      <c r="H100" s="24"/>
      <c r="I100" s="24"/>
      <c r="J100" s="31" t="s">
        <v>79</v>
      </c>
      <c r="K100" s="24"/>
      <c r="L100" s="24"/>
      <c r="M100" s="24"/>
      <c r="N100" s="24"/>
      <c r="O100" s="24"/>
      <c r="P100" s="24"/>
      <c r="Q100" s="24"/>
    </row>
    <row r="101" spans="1:17" s="5" customFormat="1" ht="15.75" customHeight="1">
      <c r="A101" s="43">
        <v>45391</v>
      </c>
      <c r="B101" s="43"/>
      <c r="C101" s="46" t="s">
        <v>470</v>
      </c>
      <c r="D101" s="13"/>
      <c r="E101" s="33"/>
      <c r="F101" s="33"/>
      <c r="G101" s="33"/>
      <c r="H101" s="31"/>
      <c r="I101" s="31"/>
      <c r="J101" s="33"/>
      <c r="K101" s="13"/>
      <c r="L101" s="13"/>
      <c r="M101" s="13"/>
      <c r="N101" s="13"/>
      <c r="O101" s="13"/>
      <c r="P101" s="13"/>
      <c r="Q101" s="13"/>
    </row>
    <row r="102" spans="1:17" ht="15.75" customHeight="1">
      <c r="A102" s="38">
        <v>47562</v>
      </c>
      <c r="B102" s="38" t="s">
        <v>134</v>
      </c>
      <c r="C102" s="18" t="s">
        <v>442</v>
      </c>
      <c r="D102" s="12" t="s">
        <v>43</v>
      </c>
      <c r="E102" s="30">
        <v>24222.41</v>
      </c>
      <c r="F102" s="30">
        <v>22947.54</v>
      </c>
      <c r="G102" s="34"/>
      <c r="H102" s="37" t="s">
        <v>90</v>
      </c>
      <c r="I102" s="37" t="s">
        <v>90</v>
      </c>
      <c r="J102" s="34" t="s">
        <v>40</v>
      </c>
      <c r="K102" s="12" t="s">
        <v>41</v>
      </c>
      <c r="L102" s="12" t="s">
        <v>42</v>
      </c>
      <c r="M102" s="12" t="s">
        <v>42</v>
      </c>
      <c r="N102" s="12" t="s">
        <v>43</v>
      </c>
      <c r="O102" s="12" t="s">
        <v>43</v>
      </c>
      <c r="P102" s="12" t="s">
        <v>44</v>
      </c>
      <c r="Q102" s="12" t="s">
        <v>44</v>
      </c>
    </row>
    <row r="103" spans="1:17" ht="15.75" customHeight="1">
      <c r="A103" s="38">
        <v>47562</v>
      </c>
      <c r="B103" s="38" t="s">
        <v>134</v>
      </c>
      <c r="C103" s="18" t="s">
        <v>443</v>
      </c>
      <c r="D103" s="15" t="s">
        <v>464</v>
      </c>
      <c r="E103" s="30">
        <v>12192.16</v>
      </c>
      <c r="F103" s="30">
        <v>6754.02</v>
      </c>
      <c r="G103" s="30" t="s">
        <v>40</v>
      </c>
      <c r="H103" s="32"/>
      <c r="I103" s="32"/>
      <c r="J103" s="30" t="s">
        <v>40</v>
      </c>
      <c r="K103" s="24"/>
      <c r="L103" s="24"/>
      <c r="M103" s="24"/>
      <c r="N103" s="24"/>
      <c r="O103" s="24"/>
      <c r="P103" s="24"/>
      <c r="Q103" s="24"/>
    </row>
    <row r="104" spans="1:17" ht="15.75" customHeight="1">
      <c r="A104" s="38">
        <v>49505</v>
      </c>
      <c r="B104" s="38" t="s">
        <v>135</v>
      </c>
      <c r="C104" s="18" t="s">
        <v>444</v>
      </c>
      <c r="D104" s="12" t="s">
        <v>47</v>
      </c>
      <c r="E104" s="30">
        <v>14529.48</v>
      </c>
      <c r="F104" s="30">
        <v>7457.34</v>
      </c>
      <c r="G104" s="34"/>
      <c r="H104" s="37" t="s">
        <v>91</v>
      </c>
      <c r="I104" s="37" t="s">
        <v>91</v>
      </c>
      <c r="J104" s="34" t="s">
        <v>45</v>
      </c>
      <c r="K104" s="12" t="s">
        <v>46</v>
      </c>
      <c r="L104" s="15" t="s">
        <v>448</v>
      </c>
      <c r="M104" s="15" t="s">
        <v>448</v>
      </c>
      <c r="N104" s="12" t="s">
        <v>47</v>
      </c>
      <c r="O104" s="12" t="s">
        <v>47</v>
      </c>
      <c r="P104" s="12" t="s">
        <v>48</v>
      </c>
      <c r="Q104" s="12" t="s">
        <v>48</v>
      </c>
    </row>
    <row r="105" spans="1:17" ht="15.75" customHeight="1">
      <c r="A105" s="38">
        <v>49505</v>
      </c>
      <c r="B105" s="38" t="s">
        <v>135</v>
      </c>
      <c r="C105" s="19" t="s">
        <v>445</v>
      </c>
      <c r="D105" s="15" t="s">
        <v>465</v>
      </c>
      <c r="E105" s="30">
        <v>6781.22</v>
      </c>
      <c r="F105" s="30">
        <v>3769.27</v>
      </c>
      <c r="G105" s="30" t="s">
        <v>45</v>
      </c>
      <c r="H105" s="32"/>
      <c r="I105" s="32"/>
      <c r="J105" s="30" t="s">
        <v>45</v>
      </c>
      <c r="K105" s="24"/>
      <c r="L105" s="24"/>
      <c r="M105" s="24"/>
      <c r="N105" s="24"/>
      <c r="O105" s="24"/>
      <c r="P105" s="24"/>
      <c r="Q105" s="24"/>
    </row>
    <row r="106" spans="1:17" ht="15.75" customHeight="1">
      <c r="A106" s="38">
        <v>55700</v>
      </c>
      <c r="B106" s="38" t="s">
        <v>136</v>
      </c>
      <c r="C106" s="18" t="s">
        <v>446</v>
      </c>
      <c r="D106" s="12" t="s">
        <v>52</v>
      </c>
      <c r="E106" s="30">
        <v>5483.93</v>
      </c>
      <c r="F106" s="30">
        <v>3005.71</v>
      </c>
      <c r="G106" s="34"/>
      <c r="H106" s="12" t="s">
        <v>51</v>
      </c>
      <c r="I106" s="12" t="s">
        <v>51</v>
      </c>
      <c r="J106" s="34"/>
      <c r="K106" s="12" t="s">
        <v>50</v>
      </c>
      <c r="L106" s="12" t="s">
        <v>51</v>
      </c>
      <c r="M106" s="12" t="s">
        <v>51</v>
      </c>
      <c r="N106" s="12" t="s">
        <v>52</v>
      </c>
      <c r="O106" s="12" t="s">
        <v>52</v>
      </c>
      <c r="P106" s="12" t="s">
        <v>53</v>
      </c>
      <c r="Q106" s="12" t="s">
        <v>53</v>
      </c>
    </row>
    <row r="107" spans="1:17" ht="15.75" customHeight="1">
      <c r="A107" s="38">
        <v>55700</v>
      </c>
      <c r="B107" s="38" t="s">
        <v>136</v>
      </c>
      <c r="C107" s="19" t="s">
        <v>447</v>
      </c>
      <c r="D107" s="15" t="s">
        <v>466</v>
      </c>
      <c r="E107" s="30">
        <v>2681.3</v>
      </c>
      <c r="F107" s="30">
        <v>1677.14</v>
      </c>
      <c r="G107" s="30" t="s">
        <v>49</v>
      </c>
      <c r="H107" s="24"/>
      <c r="I107" s="24"/>
      <c r="J107" s="30" t="s">
        <v>49</v>
      </c>
      <c r="K107" s="24"/>
      <c r="L107" s="24"/>
      <c r="M107" s="24"/>
      <c r="N107" s="24"/>
      <c r="O107" s="24"/>
      <c r="P107" s="24"/>
      <c r="Q107" s="24"/>
    </row>
    <row r="108" spans="1:17" s="5" customFormat="1" ht="15.75" customHeight="1">
      <c r="A108" s="43">
        <v>55866</v>
      </c>
      <c r="B108" s="43" t="s">
        <v>387</v>
      </c>
      <c r="C108" s="46" t="s">
        <v>470</v>
      </c>
      <c r="D108" s="13"/>
      <c r="E108" s="33"/>
      <c r="F108" s="33"/>
      <c r="G108" s="33"/>
      <c r="H108" s="33"/>
      <c r="I108" s="33"/>
      <c r="J108" s="33"/>
      <c r="K108" s="13"/>
      <c r="L108" s="13"/>
      <c r="M108" s="13"/>
      <c r="N108" s="13"/>
      <c r="O108" s="13"/>
      <c r="P108" s="13"/>
      <c r="Q108" s="13"/>
    </row>
    <row r="109" spans="1:17" s="5" customFormat="1" ht="15.75" customHeight="1">
      <c r="A109" s="43">
        <v>59400</v>
      </c>
      <c r="B109" s="43" t="s">
        <v>388</v>
      </c>
      <c r="C109" s="46" t="s">
        <v>470</v>
      </c>
      <c r="D109" s="13"/>
      <c r="E109" s="33"/>
      <c r="F109" s="33"/>
      <c r="G109" s="33"/>
      <c r="H109" s="33"/>
      <c r="I109" s="33"/>
      <c r="J109" s="33"/>
      <c r="K109" s="13"/>
      <c r="L109" s="13"/>
      <c r="M109" s="13"/>
      <c r="N109" s="13"/>
      <c r="O109" s="13"/>
      <c r="P109" s="13"/>
      <c r="Q109" s="13"/>
    </row>
    <row r="110" spans="1:17" s="5" customFormat="1" ht="15.75" customHeight="1">
      <c r="A110" s="43">
        <v>59510</v>
      </c>
      <c r="B110" s="43" t="s">
        <v>389</v>
      </c>
      <c r="C110" s="46" t="s">
        <v>470</v>
      </c>
      <c r="D110" s="13"/>
      <c r="E110" s="33"/>
      <c r="F110" s="33"/>
      <c r="G110" s="33"/>
      <c r="H110" s="33"/>
      <c r="I110" s="33"/>
      <c r="J110" s="33"/>
      <c r="K110" s="13"/>
      <c r="L110" s="13"/>
      <c r="M110" s="13"/>
      <c r="N110" s="13"/>
      <c r="O110" s="13"/>
      <c r="P110" s="13"/>
      <c r="Q110" s="13"/>
    </row>
    <row r="111" spans="1:17" s="5" customFormat="1" ht="15.75" customHeight="1">
      <c r="A111" s="43">
        <v>59610</v>
      </c>
      <c r="B111" s="43" t="s">
        <v>390</v>
      </c>
      <c r="C111" s="46" t="s">
        <v>470</v>
      </c>
      <c r="D111" s="13"/>
      <c r="E111" s="33"/>
      <c r="F111" s="33"/>
      <c r="G111" s="33"/>
      <c r="H111" s="33"/>
      <c r="I111" s="33"/>
      <c r="J111" s="33"/>
      <c r="K111" s="13"/>
      <c r="L111" s="13"/>
      <c r="M111" s="13"/>
      <c r="N111" s="13"/>
      <c r="O111" s="13"/>
      <c r="P111" s="13"/>
      <c r="Q111" s="13"/>
    </row>
    <row r="112" spans="1:17" s="5" customFormat="1" ht="15.75" customHeight="1">
      <c r="A112" s="43">
        <v>62322</v>
      </c>
      <c r="B112" s="43" t="s">
        <v>253</v>
      </c>
      <c r="C112" s="46" t="s">
        <v>470</v>
      </c>
      <c r="D112" s="13"/>
      <c r="E112" s="33"/>
      <c r="F112" s="33"/>
      <c r="G112" s="33"/>
      <c r="H112" s="33"/>
      <c r="I112" s="33"/>
      <c r="J112" s="33"/>
      <c r="K112" s="13"/>
      <c r="L112" s="13"/>
      <c r="M112" s="13"/>
      <c r="N112" s="13"/>
      <c r="O112" s="13"/>
      <c r="P112" s="13"/>
      <c r="Q112" s="13"/>
    </row>
    <row r="113" spans="1:17" ht="15.75" customHeight="1">
      <c r="A113" s="38">
        <v>62323</v>
      </c>
      <c r="B113" s="38" t="s">
        <v>253</v>
      </c>
      <c r="C113" s="18" t="s">
        <v>449</v>
      </c>
      <c r="D113" s="15" t="s">
        <v>56</v>
      </c>
      <c r="E113" s="30">
        <v>3670.34</v>
      </c>
      <c r="F113" s="30">
        <v>1350.9</v>
      </c>
      <c r="G113" s="34"/>
      <c r="H113" s="15" t="s">
        <v>55</v>
      </c>
      <c r="I113" s="15" t="s">
        <v>55</v>
      </c>
      <c r="J113" s="34"/>
      <c r="K113" s="15" t="s">
        <v>404</v>
      </c>
      <c r="L113" s="15" t="s">
        <v>55</v>
      </c>
      <c r="M113" s="15" t="s">
        <v>55</v>
      </c>
      <c r="N113" s="15" t="s">
        <v>56</v>
      </c>
      <c r="O113" s="15" t="s">
        <v>56</v>
      </c>
      <c r="P113" s="15" t="s">
        <v>57</v>
      </c>
      <c r="Q113" s="12" t="s">
        <v>62</v>
      </c>
    </row>
    <row r="114" spans="1:17" ht="15.75" customHeight="1">
      <c r="A114" s="38">
        <v>62323</v>
      </c>
      <c r="B114" s="38" t="s">
        <v>253</v>
      </c>
      <c r="C114" s="18" t="s">
        <v>450</v>
      </c>
      <c r="D114" s="15" t="s">
        <v>467</v>
      </c>
      <c r="E114" s="30">
        <v>2577.4299999999998</v>
      </c>
      <c r="F114" s="30">
        <v>793.29</v>
      </c>
      <c r="G114" s="30" t="s">
        <v>54</v>
      </c>
      <c r="H114" s="25"/>
      <c r="I114" s="25"/>
      <c r="J114" s="30" t="s">
        <v>54</v>
      </c>
      <c r="K114" s="25"/>
      <c r="L114" s="25"/>
      <c r="M114" s="25"/>
      <c r="N114" s="25"/>
      <c r="O114" s="25"/>
      <c r="P114" s="25"/>
      <c r="Q114" s="24"/>
    </row>
    <row r="115" spans="1:17" ht="15.75" customHeight="1">
      <c r="A115" s="38">
        <v>64483</v>
      </c>
      <c r="B115" s="38" t="s">
        <v>137</v>
      </c>
      <c r="C115" s="18" t="s">
        <v>451</v>
      </c>
      <c r="D115" s="12" t="s">
        <v>61</v>
      </c>
      <c r="E115" s="30">
        <v>3670.34</v>
      </c>
      <c r="F115" s="30">
        <v>1350.9</v>
      </c>
      <c r="G115" s="34"/>
      <c r="H115" s="12" t="s">
        <v>60</v>
      </c>
      <c r="I115" s="12" t="s">
        <v>60</v>
      </c>
      <c r="J115" s="34"/>
      <c r="K115" s="12" t="s">
        <v>59</v>
      </c>
      <c r="L115" s="12" t="s">
        <v>60</v>
      </c>
      <c r="M115" s="12" t="s">
        <v>60</v>
      </c>
      <c r="N115" s="12" t="s">
        <v>61</v>
      </c>
      <c r="O115" s="12" t="s">
        <v>61</v>
      </c>
      <c r="P115" s="12" t="s">
        <v>62</v>
      </c>
      <c r="Q115" s="12" t="s">
        <v>62</v>
      </c>
    </row>
    <row r="116" spans="1:17" ht="15.75" customHeight="1">
      <c r="A116" s="38">
        <v>64483</v>
      </c>
      <c r="B116" s="38" t="s">
        <v>137</v>
      </c>
      <c r="C116" s="19" t="s">
        <v>452</v>
      </c>
      <c r="D116" s="15" t="s">
        <v>468</v>
      </c>
      <c r="E116" s="30">
        <v>2520.92</v>
      </c>
      <c r="F116" s="30">
        <v>796.29</v>
      </c>
      <c r="G116" s="30" t="s">
        <v>58</v>
      </c>
      <c r="H116" s="24"/>
      <c r="I116" s="24"/>
      <c r="J116" s="30" t="s">
        <v>58</v>
      </c>
      <c r="K116" s="24"/>
      <c r="L116" s="24"/>
      <c r="M116" s="24"/>
      <c r="N116" s="24"/>
      <c r="O116" s="24"/>
      <c r="P116" s="24"/>
      <c r="Q116" s="24"/>
    </row>
    <row r="117" spans="1:17" s="5" customFormat="1" ht="15.75" customHeight="1">
      <c r="A117" s="43">
        <v>66821</v>
      </c>
      <c r="B117" s="43" t="s">
        <v>391</v>
      </c>
      <c r="C117" s="46" t="s">
        <v>470</v>
      </c>
      <c r="D117" s="13"/>
      <c r="E117" s="33"/>
      <c r="F117" s="33"/>
      <c r="G117" s="33"/>
      <c r="H117" s="31"/>
      <c r="I117" s="33"/>
      <c r="J117" s="33"/>
      <c r="K117" s="13"/>
      <c r="L117" s="13"/>
      <c r="M117" s="13"/>
      <c r="N117" s="13"/>
      <c r="O117" s="13"/>
      <c r="P117" s="13"/>
      <c r="Q117" s="13"/>
    </row>
    <row r="118" spans="1:17" s="5" customFormat="1" ht="15.75" customHeight="1">
      <c r="A118" s="43">
        <v>66984</v>
      </c>
      <c r="B118" s="43" t="s">
        <v>392</v>
      </c>
      <c r="C118" s="46" t="s">
        <v>470</v>
      </c>
      <c r="D118" s="13"/>
      <c r="E118" s="33"/>
      <c r="F118" s="33"/>
      <c r="G118" s="33"/>
      <c r="H118" s="31"/>
      <c r="I118" s="33"/>
      <c r="J118" s="33"/>
      <c r="K118" s="13"/>
      <c r="L118" s="13"/>
      <c r="M118" s="13"/>
      <c r="N118" s="13"/>
      <c r="O118" s="13"/>
      <c r="P118" s="13"/>
      <c r="Q118" s="13"/>
    </row>
    <row r="119" spans="1:17" s="5" customFormat="1" ht="15.75" customHeight="1">
      <c r="A119" s="43">
        <v>93000</v>
      </c>
      <c r="B119" s="43" t="s">
        <v>393</v>
      </c>
      <c r="C119" s="46" t="s">
        <v>470</v>
      </c>
      <c r="D119" s="13"/>
      <c r="E119" s="33"/>
      <c r="F119" s="33"/>
      <c r="G119" s="33"/>
      <c r="H119" s="31"/>
      <c r="I119" s="33"/>
      <c r="J119" s="33"/>
      <c r="K119" s="13"/>
      <c r="L119" s="13"/>
      <c r="M119" s="13"/>
      <c r="N119" s="13"/>
      <c r="O119" s="13"/>
      <c r="P119" s="13"/>
      <c r="Q119" s="13"/>
    </row>
    <row r="120" spans="1:17" s="5" customFormat="1" ht="15.75" customHeight="1">
      <c r="A120" s="43">
        <v>93452</v>
      </c>
      <c r="B120" s="43" t="s">
        <v>394</v>
      </c>
      <c r="C120" s="46" t="s">
        <v>470</v>
      </c>
      <c r="D120" s="13"/>
      <c r="E120" s="33"/>
      <c r="F120" s="33"/>
      <c r="G120" s="33"/>
      <c r="H120" s="31"/>
      <c r="I120" s="33"/>
      <c r="J120" s="33"/>
      <c r="K120" s="13"/>
      <c r="L120" s="13"/>
      <c r="M120" s="13"/>
      <c r="N120" s="13"/>
      <c r="O120" s="13"/>
      <c r="P120" s="13"/>
      <c r="Q120" s="13"/>
    </row>
    <row r="121" spans="1:17" ht="15.75" customHeight="1">
      <c r="A121" s="38">
        <v>95810</v>
      </c>
      <c r="B121" s="38" t="s">
        <v>138</v>
      </c>
      <c r="C121" s="18" t="s">
        <v>453</v>
      </c>
      <c r="D121" s="12">
        <v>2864.7</v>
      </c>
      <c r="E121" s="30">
        <v>3023.85</v>
      </c>
      <c r="F121" s="30">
        <v>2864.7</v>
      </c>
      <c r="G121" s="34"/>
      <c r="H121" s="12">
        <v>2928.36</v>
      </c>
      <c r="I121" s="12">
        <v>2928.36</v>
      </c>
      <c r="J121" s="34"/>
      <c r="K121" s="12">
        <v>2960.19</v>
      </c>
      <c r="L121" s="12">
        <v>2928.36</v>
      </c>
      <c r="M121" s="12">
        <v>2928.36</v>
      </c>
      <c r="N121" s="12">
        <v>2864.7</v>
      </c>
      <c r="O121" s="12">
        <v>2864.7</v>
      </c>
      <c r="P121" s="12">
        <v>3023.85</v>
      </c>
      <c r="Q121" s="30">
        <f>0.95*3183</f>
        <v>3023.85</v>
      </c>
    </row>
    <row r="122" spans="1:17" ht="15.75" customHeight="1">
      <c r="A122" s="38">
        <v>95810</v>
      </c>
      <c r="B122" s="38" t="s">
        <v>138</v>
      </c>
      <c r="C122" s="19" t="s">
        <v>454</v>
      </c>
      <c r="D122" s="15" t="s">
        <v>469</v>
      </c>
      <c r="E122" s="30">
        <v>1502.6</v>
      </c>
      <c r="F122" s="30">
        <v>1400.52</v>
      </c>
      <c r="G122" s="30" t="s">
        <v>63</v>
      </c>
      <c r="H122" s="24"/>
      <c r="I122" s="24"/>
      <c r="J122" s="30" t="s">
        <v>63</v>
      </c>
      <c r="K122" s="24"/>
      <c r="L122" s="24"/>
      <c r="M122" s="24"/>
      <c r="N122" s="24"/>
      <c r="O122" s="24"/>
      <c r="P122" s="24"/>
      <c r="Q122" s="34"/>
    </row>
    <row r="123" spans="1:17" ht="15.75" customHeight="1">
      <c r="A123" s="38">
        <v>97110</v>
      </c>
      <c r="B123" s="38" t="s">
        <v>139</v>
      </c>
      <c r="C123" s="12" t="s">
        <v>73</v>
      </c>
      <c r="D123" s="12"/>
      <c r="E123" s="30">
        <v>98.8</v>
      </c>
      <c r="F123" s="30">
        <v>19.8</v>
      </c>
      <c r="G123" s="30" t="s">
        <v>74</v>
      </c>
      <c r="H123" s="12" t="s">
        <v>76</v>
      </c>
      <c r="I123" s="12" t="s">
        <v>76</v>
      </c>
      <c r="J123" s="30" t="s">
        <v>74</v>
      </c>
      <c r="K123" s="12" t="s">
        <v>75</v>
      </c>
      <c r="L123" s="12" t="s">
        <v>76</v>
      </c>
      <c r="M123" s="12" t="s">
        <v>76</v>
      </c>
      <c r="N123" s="12" t="s">
        <v>78</v>
      </c>
      <c r="O123" s="12" t="s">
        <v>78</v>
      </c>
      <c r="P123" s="12" t="s">
        <v>77</v>
      </c>
      <c r="Q123" s="12" t="s">
        <v>77</v>
      </c>
    </row>
    <row r="124" spans="1:17" ht="15.75" customHeight="1">
      <c r="A124" s="2">
        <v>70030</v>
      </c>
      <c r="B124" s="38" t="s">
        <v>140</v>
      </c>
      <c r="C124" s="20">
        <v>232</v>
      </c>
      <c r="D124" s="12">
        <f>0.9*C124</f>
        <v>208.8</v>
      </c>
      <c r="E124" s="30">
        <f t="shared" ref="E124" si="55">MAX(G124:Q124)</f>
        <v>220.39999999999998</v>
      </c>
      <c r="F124" s="30">
        <f t="shared" ref="F124" si="56">MIN(G124:Q124)</f>
        <v>104.4</v>
      </c>
      <c r="G124" s="30">
        <f>0.45*C124</f>
        <v>104.4</v>
      </c>
      <c r="H124" s="30">
        <f>0.85*C124</f>
        <v>197.2</v>
      </c>
      <c r="I124" s="30">
        <f>0.85*C124</f>
        <v>197.2</v>
      </c>
      <c r="J124" s="30">
        <v>104.4</v>
      </c>
      <c r="K124" s="12">
        <f>0.93*C124</f>
        <v>215.76000000000002</v>
      </c>
      <c r="L124" s="12">
        <f>0.92*C124</f>
        <v>213.44</v>
      </c>
      <c r="M124" s="12">
        <f>0.92*C124</f>
        <v>213.44</v>
      </c>
      <c r="N124" s="12">
        <f>0.9*C124</f>
        <v>208.8</v>
      </c>
      <c r="O124" s="12">
        <f>0.9*C124</f>
        <v>208.8</v>
      </c>
      <c r="P124" s="12">
        <f>0.95*C124</f>
        <v>220.39999999999998</v>
      </c>
      <c r="Q124" s="30">
        <f t="shared" ref="Q124:Q187" si="57">0.95*C124</f>
        <v>220.39999999999998</v>
      </c>
    </row>
    <row r="125" spans="1:17" ht="15.75" customHeight="1">
      <c r="A125" s="2">
        <v>70100</v>
      </c>
      <c r="B125" s="38" t="s">
        <v>141</v>
      </c>
      <c r="C125" s="20">
        <v>232</v>
      </c>
      <c r="D125" s="12">
        <f t="shared" ref="D125:D188" si="58">0.9*C125</f>
        <v>208.8</v>
      </c>
      <c r="E125" s="30">
        <f t="shared" ref="E125:E188" si="59">MAX(G125:Q125)</f>
        <v>220.39999999999998</v>
      </c>
      <c r="F125" s="30">
        <f t="shared" ref="F125:F188" si="60">MIN(G125:Q125)</f>
        <v>104.4</v>
      </c>
      <c r="G125" s="30">
        <f t="shared" ref="G125:G188" si="61">0.45*C125</f>
        <v>104.4</v>
      </c>
      <c r="H125" s="30">
        <f t="shared" ref="H125:H188" si="62">0.85*C125</f>
        <v>197.2</v>
      </c>
      <c r="I125" s="30">
        <f t="shared" ref="I125:I188" si="63">0.85*C125</f>
        <v>197.2</v>
      </c>
      <c r="J125" s="30">
        <v>104.4</v>
      </c>
      <c r="K125" s="12">
        <f t="shared" ref="K125:K188" si="64">0.93*C125</f>
        <v>215.76000000000002</v>
      </c>
      <c r="L125" s="12">
        <f t="shared" ref="L125:L188" si="65">0.92*C125</f>
        <v>213.44</v>
      </c>
      <c r="M125" s="12">
        <f t="shared" ref="M125:M188" si="66">0.92*C125</f>
        <v>213.44</v>
      </c>
      <c r="N125" s="12">
        <f t="shared" ref="N125:N188" si="67">0.9*C125</f>
        <v>208.8</v>
      </c>
      <c r="O125" s="12">
        <f t="shared" ref="O125:O188" si="68">0.9*C125</f>
        <v>208.8</v>
      </c>
      <c r="P125" s="12">
        <f t="shared" ref="P125:P188" si="69">0.95*C125</f>
        <v>220.39999999999998</v>
      </c>
      <c r="Q125" s="30">
        <f t="shared" si="57"/>
        <v>220.39999999999998</v>
      </c>
    </row>
    <row r="126" spans="1:17" ht="15.75" customHeight="1">
      <c r="A126" s="2">
        <v>70110</v>
      </c>
      <c r="B126" s="38" t="s">
        <v>142</v>
      </c>
      <c r="C126" s="20">
        <v>357</v>
      </c>
      <c r="D126" s="12">
        <f t="shared" si="58"/>
        <v>321.3</v>
      </c>
      <c r="E126" s="30">
        <f t="shared" si="59"/>
        <v>339.15</v>
      </c>
      <c r="F126" s="30">
        <f t="shared" si="60"/>
        <v>160.65</v>
      </c>
      <c r="G126" s="30">
        <f t="shared" si="61"/>
        <v>160.65</v>
      </c>
      <c r="H126" s="30">
        <f t="shared" si="62"/>
        <v>303.45</v>
      </c>
      <c r="I126" s="30">
        <f t="shared" si="63"/>
        <v>303.45</v>
      </c>
      <c r="J126" s="30">
        <v>160.65</v>
      </c>
      <c r="K126" s="12">
        <f t="shared" si="64"/>
        <v>332.01</v>
      </c>
      <c r="L126" s="12">
        <f t="shared" si="65"/>
        <v>328.44</v>
      </c>
      <c r="M126" s="12">
        <f t="shared" si="66"/>
        <v>328.44</v>
      </c>
      <c r="N126" s="12">
        <f t="shared" si="67"/>
        <v>321.3</v>
      </c>
      <c r="O126" s="12">
        <f t="shared" si="68"/>
        <v>321.3</v>
      </c>
      <c r="P126" s="12">
        <f t="shared" si="69"/>
        <v>339.15</v>
      </c>
      <c r="Q126" s="30">
        <f t="shared" si="57"/>
        <v>339.15</v>
      </c>
    </row>
    <row r="127" spans="1:17" ht="15.75" customHeight="1">
      <c r="A127" s="2">
        <v>70120</v>
      </c>
      <c r="B127" s="38" t="s">
        <v>143</v>
      </c>
      <c r="C127" s="20">
        <v>334</v>
      </c>
      <c r="D127" s="12">
        <f t="shared" si="58"/>
        <v>300.60000000000002</v>
      </c>
      <c r="E127" s="30">
        <f t="shared" si="59"/>
        <v>317.3</v>
      </c>
      <c r="F127" s="30">
        <f t="shared" si="60"/>
        <v>150.30000000000001</v>
      </c>
      <c r="G127" s="30">
        <f t="shared" si="61"/>
        <v>150.30000000000001</v>
      </c>
      <c r="H127" s="30">
        <f t="shared" si="62"/>
        <v>283.89999999999998</v>
      </c>
      <c r="I127" s="30">
        <f t="shared" si="63"/>
        <v>283.89999999999998</v>
      </c>
      <c r="J127" s="30">
        <v>150.30000000000001</v>
      </c>
      <c r="K127" s="12">
        <f t="shared" si="64"/>
        <v>310.62</v>
      </c>
      <c r="L127" s="12">
        <f t="shared" si="65"/>
        <v>307.28000000000003</v>
      </c>
      <c r="M127" s="12">
        <f t="shared" si="66"/>
        <v>307.28000000000003</v>
      </c>
      <c r="N127" s="12">
        <f t="shared" si="67"/>
        <v>300.60000000000002</v>
      </c>
      <c r="O127" s="12">
        <f t="shared" si="68"/>
        <v>300.60000000000002</v>
      </c>
      <c r="P127" s="12">
        <f t="shared" si="69"/>
        <v>317.3</v>
      </c>
      <c r="Q127" s="30">
        <f t="shared" si="57"/>
        <v>317.3</v>
      </c>
    </row>
    <row r="128" spans="1:17" ht="15.75" customHeight="1">
      <c r="A128" s="2">
        <v>70130</v>
      </c>
      <c r="B128" s="38" t="s">
        <v>143</v>
      </c>
      <c r="C128" s="20">
        <v>495</v>
      </c>
      <c r="D128" s="12">
        <f t="shared" si="58"/>
        <v>445.5</v>
      </c>
      <c r="E128" s="30">
        <f t="shared" si="59"/>
        <v>470.25</v>
      </c>
      <c r="F128" s="30">
        <f t="shared" si="60"/>
        <v>222.75</v>
      </c>
      <c r="G128" s="30">
        <f t="shared" si="61"/>
        <v>222.75</v>
      </c>
      <c r="H128" s="30">
        <f t="shared" si="62"/>
        <v>420.75</v>
      </c>
      <c r="I128" s="30">
        <f t="shared" si="63"/>
        <v>420.75</v>
      </c>
      <c r="J128" s="30">
        <v>222.75</v>
      </c>
      <c r="K128" s="12">
        <f t="shared" si="64"/>
        <v>460.35</v>
      </c>
      <c r="L128" s="12">
        <f t="shared" si="65"/>
        <v>455.40000000000003</v>
      </c>
      <c r="M128" s="12">
        <f t="shared" si="66"/>
        <v>455.40000000000003</v>
      </c>
      <c r="N128" s="12">
        <f t="shared" si="67"/>
        <v>445.5</v>
      </c>
      <c r="O128" s="12">
        <f t="shared" si="68"/>
        <v>445.5</v>
      </c>
      <c r="P128" s="12">
        <f t="shared" si="69"/>
        <v>470.25</v>
      </c>
      <c r="Q128" s="30">
        <f t="shared" si="57"/>
        <v>470.25</v>
      </c>
    </row>
    <row r="129" spans="1:17" ht="15.75" customHeight="1">
      <c r="A129" s="2">
        <v>70140</v>
      </c>
      <c r="B129" s="38" t="s">
        <v>144</v>
      </c>
      <c r="C129" s="20">
        <v>232</v>
      </c>
      <c r="D129" s="12">
        <f t="shared" si="58"/>
        <v>208.8</v>
      </c>
      <c r="E129" s="30">
        <f t="shared" si="59"/>
        <v>220.39999999999998</v>
      </c>
      <c r="F129" s="30">
        <f t="shared" si="60"/>
        <v>104.4</v>
      </c>
      <c r="G129" s="30">
        <f t="shared" si="61"/>
        <v>104.4</v>
      </c>
      <c r="H129" s="30">
        <f t="shared" si="62"/>
        <v>197.2</v>
      </c>
      <c r="I129" s="30">
        <f t="shared" si="63"/>
        <v>197.2</v>
      </c>
      <c r="J129" s="30">
        <v>104.4</v>
      </c>
      <c r="K129" s="12">
        <f t="shared" si="64"/>
        <v>215.76000000000002</v>
      </c>
      <c r="L129" s="12">
        <f t="shared" si="65"/>
        <v>213.44</v>
      </c>
      <c r="M129" s="12">
        <f t="shared" si="66"/>
        <v>213.44</v>
      </c>
      <c r="N129" s="12">
        <f t="shared" si="67"/>
        <v>208.8</v>
      </c>
      <c r="O129" s="12">
        <f t="shared" si="68"/>
        <v>208.8</v>
      </c>
      <c r="P129" s="12">
        <f t="shared" si="69"/>
        <v>220.39999999999998</v>
      </c>
      <c r="Q129" s="30">
        <f t="shared" si="57"/>
        <v>220.39999999999998</v>
      </c>
    </row>
    <row r="130" spans="1:17" ht="15.75" customHeight="1">
      <c r="A130" s="2">
        <v>70150</v>
      </c>
      <c r="B130" s="38" t="s">
        <v>144</v>
      </c>
      <c r="C130" s="20">
        <v>357</v>
      </c>
      <c r="D130" s="12">
        <f t="shared" si="58"/>
        <v>321.3</v>
      </c>
      <c r="E130" s="30">
        <f t="shared" si="59"/>
        <v>339.15</v>
      </c>
      <c r="F130" s="30">
        <f t="shared" si="60"/>
        <v>160.65</v>
      </c>
      <c r="G130" s="30">
        <f t="shared" si="61"/>
        <v>160.65</v>
      </c>
      <c r="H130" s="30">
        <f t="shared" si="62"/>
        <v>303.45</v>
      </c>
      <c r="I130" s="30">
        <f t="shared" si="63"/>
        <v>303.45</v>
      </c>
      <c r="J130" s="30">
        <v>160.65</v>
      </c>
      <c r="K130" s="12">
        <f t="shared" si="64"/>
        <v>332.01</v>
      </c>
      <c r="L130" s="12">
        <f t="shared" si="65"/>
        <v>328.44</v>
      </c>
      <c r="M130" s="12">
        <f t="shared" si="66"/>
        <v>328.44</v>
      </c>
      <c r="N130" s="12">
        <f t="shared" si="67"/>
        <v>321.3</v>
      </c>
      <c r="O130" s="12">
        <f t="shared" si="68"/>
        <v>321.3</v>
      </c>
      <c r="P130" s="12">
        <f t="shared" si="69"/>
        <v>339.15</v>
      </c>
      <c r="Q130" s="30">
        <f t="shared" si="57"/>
        <v>339.15</v>
      </c>
    </row>
    <row r="131" spans="1:17" ht="15.75" customHeight="1">
      <c r="A131" s="2">
        <v>70160</v>
      </c>
      <c r="B131" s="38" t="s">
        <v>145</v>
      </c>
      <c r="C131" s="20">
        <v>232</v>
      </c>
      <c r="D131" s="12">
        <f t="shared" si="58"/>
        <v>208.8</v>
      </c>
      <c r="E131" s="30">
        <f t="shared" si="59"/>
        <v>220.39999999999998</v>
      </c>
      <c r="F131" s="30">
        <f t="shared" si="60"/>
        <v>104.4</v>
      </c>
      <c r="G131" s="30">
        <f t="shared" si="61"/>
        <v>104.4</v>
      </c>
      <c r="H131" s="30">
        <f t="shared" si="62"/>
        <v>197.2</v>
      </c>
      <c r="I131" s="30">
        <f t="shared" si="63"/>
        <v>197.2</v>
      </c>
      <c r="J131" s="30">
        <v>104.4</v>
      </c>
      <c r="K131" s="12">
        <f t="shared" si="64"/>
        <v>215.76000000000002</v>
      </c>
      <c r="L131" s="12">
        <f t="shared" si="65"/>
        <v>213.44</v>
      </c>
      <c r="M131" s="12">
        <f t="shared" si="66"/>
        <v>213.44</v>
      </c>
      <c r="N131" s="12">
        <f t="shared" si="67"/>
        <v>208.8</v>
      </c>
      <c r="O131" s="12">
        <f t="shared" si="68"/>
        <v>208.8</v>
      </c>
      <c r="P131" s="12">
        <f t="shared" si="69"/>
        <v>220.39999999999998</v>
      </c>
      <c r="Q131" s="30">
        <f t="shared" si="57"/>
        <v>220.39999999999998</v>
      </c>
    </row>
    <row r="132" spans="1:17" ht="15.75" customHeight="1">
      <c r="A132" s="2">
        <v>70190</v>
      </c>
      <c r="B132" s="38" t="s">
        <v>146</v>
      </c>
      <c r="C132" s="20">
        <v>252</v>
      </c>
      <c r="D132" s="12">
        <f t="shared" si="58"/>
        <v>226.8</v>
      </c>
      <c r="E132" s="30">
        <f t="shared" si="59"/>
        <v>239.39999999999998</v>
      </c>
      <c r="F132" s="30">
        <f t="shared" si="60"/>
        <v>113.4</v>
      </c>
      <c r="G132" s="30">
        <f t="shared" si="61"/>
        <v>113.4</v>
      </c>
      <c r="H132" s="30">
        <f t="shared" si="62"/>
        <v>214.2</v>
      </c>
      <c r="I132" s="30">
        <f t="shared" si="63"/>
        <v>214.2</v>
      </c>
      <c r="J132" s="30">
        <v>113.4</v>
      </c>
      <c r="K132" s="12">
        <f t="shared" si="64"/>
        <v>234.36</v>
      </c>
      <c r="L132" s="12">
        <f t="shared" si="65"/>
        <v>231.84</v>
      </c>
      <c r="M132" s="12">
        <f t="shared" si="66"/>
        <v>231.84</v>
      </c>
      <c r="N132" s="12">
        <f t="shared" si="67"/>
        <v>226.8</v>
      </c>
      <c r="O132" s="12">
        <f t="shared" si="68"/>
        <v>226.8</v>
      </c>
      <c r="P132" s="12">
        <f t="shared" si="69"/>
        <v>239.39999999999998</v>
      </c>
      <c r="Q132" s="30">
        <f t="shared" si="57"/>
        <v>239.39999999999998</v>
      </c>
    </row>
    <row r="133" spans="1:17" ht="15.75" customHeight="1">
      <c r="A133" s="2">
        <v>70200</v>
      </c>
      <c r="B133" s="38" t="s">
        <v>146</v>
      </c>
      <c r="C133" s="20">
        <v>357</v>
      </c>
      <c r="D133" s="12">
        <f t="shared" si="58"/>
        <v>321.3</v>
      </c>
      <c r="E133" s="30">
        <f t="shared" si="59"/>
        <v>339.15</v>
      </c>
      <c r="F133" s="30">
        <f t="shared" si="60"/>
        <v>160.65</v>
      </c>
      <c r="G133" s="30">
        <f t="shared" si="61"/>
        <v>160.65</v>
      </c>
      <c r="H133" s="30">
        <f t="shared" si="62"/>
        <v>303.45</v>
      </c>
      <c r="I133" s="30">
        <f t="shared" si="63"/>
        <v>303.45</v>
      </c>
      <c r="J133" s="30">
        <v>160.65</v>
      </c>
      <c r="K133" s="12">
        <f t="shared" si="64"/>
        <v>332.01</v>
      </c>
      <c r="L133" s="12">
        <f t="shared" si="65"/>
        <v>328.44</v>
      </c>
      <c r="M133" s="12">
        <f t="shared" si="66"/>
        <v>328.44</v>
      </c>
      <c r="N133" s="12">
        <f t="shared" si="67"/>
        <v>321.3</v>
      </c>
      <c r="O133" s="12">
        <f t="shared" si="68"/>
        <v>321.3</v>
      </c>
      <c r="P133" s="12">
        <f t="shared" si="69"/>
        <v>339.15</v>
      </c>
      <c r="Q133" s="30">
        <f t="shared" si="57"/>
        <v>339.15</v>
      </c>
    </row>
    <row r="134" spans="1:17" ht="15.75" customHeight="1">
      <c r="A134" s="2">
        <v>70210</v>
      </c>
      <c r="B134" s="38" t="s">
        <v>147</v>
      </c>
      <c r="C134" s="20">
        <v>232</v>
      </c>
      <c r="D134" s="12">
        <f t="shared" si="58"/>
        <v>208.8</v>
      </c>
      <c r="E134" s="30">
        <f t="shared" si="59"/>
        <v>220.39999999999998</v>
      </c>
      <c r="F134" s="30">
        <f t="shared" si="60"/>
        <v>104.4</v>
      </c>
      <c r="G134" s="30">
        <f t="shared" si="61"/>
        <v>104.4</v>
      </c>
      <c r="H134" s="30">
        <f t="shared" si="62"/>
        <v>197.2</v>
      </c>
      <c r="I134" s="30">
        <f t="shared" si="63"/>
        <v>197.2</v>
      </c>
      <c r="J134" s="30">
        <v>104.4</v>
      </c>
      <c r="K134" s="12">
        <f t="shared" si="64"/>
        <v>215.76000000000002</v>
      </c>
      <c r="L134" s="12">
        <f t="shared" si="65"/>
        <v>213.44</v>
      </c>
      <c r="M134" s="12">
        <f t="shared" si="66"/>
        <v>213.44</v>
      </c>
      <c r="N134" s="12">
        <f t="shared" si="67"/>
        <v>208.8</v>
      </c>
      <c r="O134" s="12">
        <f t="shared" si="68"/>
        <v>208.8</v>
      </c>
      <c r="P134" s="12">
        <f t="shared" si="69"/>
        <v>220.39999999999998</v>
      </c>
      <c r="Q134" s="30">
        <f t="shared" si="57"/>
        <v>220.39999999999998</v>
      </c>
    </row>
    <row r="135" spans="1:17" ht="15.75" customHeight="1">
      <c r="A135" s="2">
        <v>70220</v>
      </c>
      <c r="B135" s="38" t="s">
        <v>147</v>
      </c>
      <c r="C135" s="20">
        <v>357</v>
      </c>
      <c r="D135" s="12">
        <f t="shared" si="58"/>
        <v>321.3</v>
      </c>
      <c r="E135" s="30">
        <f t="shared" si="59"/>
        <v>339.15</v>
      </c>
      <c r="F135" s="30">
        <f t="shared" si="60"/>
        <v>160.65</v>
      </c>
      <c r="G135" s="30">
        <f t="shared" si="61"/>
        <v>160.65</v>
      </c>
      <c r="H135" s="30">
        <f t="shared" si="62"/>
        <v>303.45</v>
      </c>
      <c r="I135" s="30">
        <f t="shared" si="63"/>
        <v>303.45</v>
      </c>
      <c r="J135" s="30">
        <v>160.65</v>
      </c>
      <c r="K135" s="12">
        <f t="shared" si="64"/>
        <v>332.01</v>
      </c>
      <c r="L135" s="12">
        <f t="shared" si="65"/>
        <v>328.44</v>
      </c>
      <c r="M135" s="12">
        <f t="shared" si="66"/>
        <v>328.44</v>
      </c>
      <c r="N135" s="12">
        <f t="shared" si="67"/>
        <v>321.3</v>
      </c>
      <c r="O135" s="12">
        <f t="shared" si="68"/>
        <v>321.3</v>
      </c>
      <c r="P135" s="12">
        <f t="shared" si="69"/>
        <v>339.15</v>
      </c>
      <c r="Q135" s="30">
        <f t="shared" si="57"/>
        <v>339.15</v>
      </c>
    </row>
    <row r="136" spans="1:17" ht="15.75" customHeight="1">
      <c r="A136" s="2">
        <v>70240</v>
      </c>
      <c r="B136" s="38" t="s">
        <v>148</v>
      </c>
      <c r="C136" s="20">
        <v>222</v>
      </c>
      <c r="D136" s="12">
        <f t="shared" si="58"/>
        <v>199.8</v>
      </c>
      <c r="E136" s="30">
        <f t="shared" si="59"/>
        <v>210.89999999999998</v>
      </c>
      <c r="F136" s="30">
        <f t="shared" si="60"/>
        <v>99.9</v>
      </c>
      <c r="G136" s="30">
        <f t="shared" si="61"/>
        <v>99.9</v>
      </c>
      <c r="H136" s="30">
        <f t="shared" si="62"/>
        <v>188.7</v>
      </c>
      <c r="I136" s="30">
        <f t="shared" si="63"/>
        <v>188.7</v>
      </c>
      <c r="J136" s="30">
        <v>99.9</v>
      </c>
      <c r="K136" s="12">
        <f t="shared" si="64"/>
        <v>206.46</v>
      </c>
      <c r="L136" s="12">
        <f t="shared" si="65"/>
        <v>204.24</v>
      </c>
      <c r="M136" s="12">
        <f t="shared" si="66"/>
        <v>204.24</v>
      </c>
      <c r="N136" s="12">
        <f t="shared" si="67"/>
        <v>199.8</v>
      </c>
      <c r="O136" s="12">
        <f t="shared" si="68"/>
        <v>199.8</v>
      </c>
      <c r="P136" s="12">
        <f t="shared" si="69"/>
        <v>210.89999999999998</v>
      </c>
      <c r="Q136" s="30">
        <f t="shared" si="57"/>
        <v>210.89999999999998</v>
      </c>
    </row>
    <row r="137" spans="1:17" ht="15.75" customHeight="1">
      <c r="A137" s="2">
        <v>70250</v>
      </c>
      <c r="B137" s="38" t="s">
        <v>149</v>
      </c>
      <c r="C137" s="20">
        <v>232</v>
      </c>
      <c r="D137" s="12">
        <f t="shared" si="58"/>
        <v>208.8</v>
      </c>
      <c r="E137" s="30">
        <f t="shared" si="59"/>
        <v>220.39999999999998</v>
      </c>
      <c r="F137" s="30">
        <f t="shared" si="60"/>
        <v>104.4</v>
      </c>
      <c r="G137" s="30">
        <f t="shared" si="61"/>
        <v>104.4</v>
      </c>
      <c r="H137" s="30">
        <f t="shared" si="62"/>
        <v>197.2</v>
      </c>
      <c r="I137" s="30">
        <f t="shared" si="63"/>
        <v>197.2</v>
      </c>
      <c r="J137" s="30">
        <v>104.4</v>
      </c>
      <c r="K137" s="12">
        <f t="shared" si="64"/>
        <v>215.76000000000002</v>
      </c>
      <c r="L137" s="12">
        <f t="shared" si="65"/>
        <v>213.44</v>
      </c>
      <c r="M137" s="12">
        <f t="shared" si="66"/>
        <v>213.44</v>
      </c>
      <c r="N137" s="12">
        <f t="shared" si="67"/>
        <v>208.8</v>
      </c>
      <c r="O137" s="12">
        <f t="shared" si="68"/>
        <v>208.8</v>
      </c>
      <c r="P137" s="12">
        <f t="shared" si="69"/>
        <v>220.39999999999998</v>
      </c>
      <c r="Q137" s="30">
        <f t="shared" si="57"/>
        <v>220.39999999999998</v>
      </c>
    </row>
    <row r="138" spans="1:17" ht="15.75" customHeight="1">
      <c r="A138" s="2">
        <v>70260</v>
      </c>
      <c r="B138" s="38" t="s">
        <v>149</v>
      </c>
      <c r="C138" s="20">
        <v>357</v>
      </c>
      <c r="D138" s="12">
        <f t="shared" si="58"/>
        <v>321.3</v>
      </c>
      <c r="E138" s="30">
        <f t="shared" si="59"/>
        <v>339.15</v>
      </c>
      <c r="F138" s="30">
        <f t="shared" si="60"/>
        <v>160.65</v>
      </c>
      <c r="G138" s="30">
        <f t="shared" si="61"/>
        <v>160.65</v>
      </c>
      <c r="H138" s="30">
        <f t="shared" si="62"/>
        <v>303.45</v>
      </c>
      <c r="I138" s="30">
        <f t="shared" si="63"/>
        <v>303.45</v>
      </c>
      <c r="J138" s="30">
        <v>160.65</v>
      </c>
      <c r="K138" s="12">
        <f t="shared" si="64"/>
        <v>332.01</v>
      </c>
      <c r="L138" s="12">
        <f t="shared" si="65"/>
        <v>328.44</v>
      </c>
      <c r="M138" s="12">
        <f t="shared" si="66"/>
        <v>328.44</v>
      </c>
      <c r="N138" s="12">
        <f t="shared" si="67"/>
        <v>321.3</v>
      </c>
      <c r="O138" s="12">
        <f t="shared" si="68"/>
        <v>321.3</v>
      </c>
      <c r="P138" s="12">
        <f t="shared" si="69"/>
        <v>339.15</v>
      </c>
      <c r="Q138" s="30">
        <f t="shared" si="57"/>
        <v>339.15</v>
      </c>
    </row>
    <row r="139" spans="1:17" ht="15.75" customHeight="1">
      <c r="A139" s="2">
        <v>70330</v>
      </c>
      <c r="B139" s="38" t="s">
        <v>150</v>
      </c>
      <c r="C139" s="20">
        <v>232</v>
      </c>
      <c r="D139" s="12">
        <f t="shared" si="58"/>
        <v>208.8</v>
      </c>
      <c r="E139" s="30">
        <f t="shared" si="59"/>
        <v>220.39999999999998</v>
      </c>
      <c r="F139" s="30">
        <f t="shared" si="60"/>
        <v>104.4</v>
      </c>
      <c r="G139" s="30">
        <f t="shared" si="61"/>
        <v>104.4</v>
      </c>
      <c r="H139" s="30">
        <f t="shared" si="62"/>
        <v>197.2</v>
      </c>
      <c r="I139" s="30">
        <f t="shared" si="63"/>
        <v>197.2</v>
      </c>
      <c r="J139" s="30">
        <v>104.4</v>
      </c>
      <c r="K139" s="12">
        <f t="shared" si="64"/>
        <v>215.76000000000002</v>
      </c>
      <c r="L139" s="12">
        <f t="shared" si="65"/>
        <v>213.44</v>
      </c>
      <c r="M139" s="12">
        <f t="shared" si="66"/>
        <v>213.44</v>
      </c>
      <c r="N139" s="12">
        <f t="shared" si="67"/>
        <v>208.8</v>
      </c>
      <c r="O139" s="12">
        <f t="shared" si="68"/>
        <v>208.8</v>
      </c>
      <c r="P139" s="12">
        <f t="shared" si="69"/>
        <v>220.39999999999998</v>
      </c>
      <c r="Q139" s="30">
        <f t="shared" si="57"/>
        <v>220.39999999999998</v>
      </c>
    </row>
    <row r="140" spans="1:17" ht="15.75" customHeight="1">
      <c r="A140" s="2">
        <v>70360</v>
      </c>
      <c r="B140" s="38" t="s">
        <v>151</v>
      </c>
      <c r="C140" s="20">
        <v>232</v>
      </c>
      <c r="D140" s="12">
        <f t="shared" si="58"/>
        <v>208.8</v>
      </c>
      <c r="E140" s="30">
        <f t="shared" si="59"/>
        <v>220.39999999999998</v>
      </c>
      <c r="F140" s="30">
        <f t="shared" si="60"/>
        <v>104.4</v>
      </c>
      <c r="G140" s="30">
        <f t="shared" si="61"/>
        <v>104.4</v>
      </c>
      <c r="H140" s="30">
        <f t="shared" si="62"/>
        <v>197.2</v>
      </c>
      <c r="I140" s="30">
        <f t="shared" si="63"/>
        <v>197.2</v>
      </c>
      <c r="J140" s="30">
        <v>104.4</v>
      </c>
      <c r="K140" s="12">
        <f t="shared" si="64"/>
        <v>215.76000000000002</v>
      </c>
      <c r="L140" s="12">
        <f t="shared" si="65"/>
        <v>213.44</v>
      </c>
      <c r="M140" s="12">
        <f t="shared" si="66"/>
        <v>213.44</v>
      </c>
      <c r="N140" s="12">
        <f t="shared" si="67"/>
        <v>208.8</v>
      </c>
      <c r="O140" s="12">
        <f t="shared" si="68"/>
        <v>208.8</v>
      </c>
      <c r="P140" s="12">
        <f t="shared" si="69"/>
        <v>220.39999999999998</v>
      </c>
      <c r="Q140" s="30">
        <f t="shared" si="57"/>
        <v>220.39999999999998</v>
      </c>
    </row>
    <row r="141" spans="1:17" ht="15.75" customHeight="1">
      <c r="A141" s="2">
        <v>71100</v>
      </c>
      <c r="B141" s="38" t="s">
        <v>152</v>
      </c>
      <c r="C141" s="20">
        <v>232</v>
      </c>
      <c r="D141" s="12">
        <f t="shared" si="58"/>
        <v>208.8</v>
      </c>
      <c r="E141" s="30">
        <f t="shared" si="59"/>
        <v>220.39999999999998</v>
      </c>
      <c r="F141" s="30">
        <f t="shared" si="60"/>
        <v>104.4</v>
      </c>
      <c r="G141" s="30">
        <f t="shared" si="61"/>
        <v>104.4</v>
      </c>
      <c r="H141" s="30">
        <f t="shared" si="62"/>
        <v>197.2</v>
      </c>
      <c r="I141" s="30">
        <f t="shared" si="63"/>
        <v>197.2</v>
      </c>
      <c r="J141" s="30">
        <v>104.4</v>
      </c>
      <c r="K141" s="12">
        <f t="shared" si="64"/>
        <v>215.76000000000002</v>
      </c>
      <c r="L141" s="12">
        <f t="shared" si="65"/>
        <v>213.44</v>
      </c>
      <c r="M141" s="12">
        <f t="shared" si="66"/>
        <v>213.44</v>
      </c>
      <c r="N141" s="12">
        <f t="shared" si="67"/>
        <v>208.8</v>
      </c>
      <c r="O141" s="12">
        <f t="shared" si="68"/>
        <v>208.8</v>
      </c>
      <c r="P141" s="12">
        <f t="shared" si="69"/>
        <v>220.39999999999998</v>
      </c>
      <c r="Q141" s="30">
        <f t="shared" si="57"/>
        <v>220.39999999999998</v>
      </c>
    </row>
    <row r="142" spans="1:17" ht="15.75" customHeight="1">
      <c r="A142" s="2">
        <v>71101</v>
      </c>
      <c r="B142" s="38" t="s">
        <v>153</v>
      </c>
      <c r="C142" s="20">
        <v>357</v>
      </c>
      <c r="D142" s="12">
        <f t="shared" si="58"/>
        <v>321.3</v>
      </c>
      <c r="E142" s="30">
        <f t="shared" si="59"/>
        <v>339.15</v>
      </c>
      <c r="F142" s="30">
        <f t="shared" si="60"/>
        <v>160.65</v>
      </c>
      <c r="G142" s="30">
        <f t="shared" si="61"/>
        <v>160.65</v>
      </c>
      <c r="H142" s="30">
        <f t="shared" si="62"/>
        <v>303.45</v>
      </c>
      <c r="I142" s="30">
        <f t="shared" si="63"/>
        <v>303.45</v>
      </c>
      <c r="J142" s="30">
        <v>160.65</v>
      </c>
      <c r="K142" s="12">
        <f t="shared" si="64"/>
        <v>332.01</v>
      </c>
      <c r="L142" s="12">
        <f t="shared" si="65"/>
        <v>328.44</v>
      </c>
      <c r="M142" s="12">
        <f t="shared" si="66"/>
        <v>328.44</v>
      </c>
      <c r="N142" s="12">
        <f t="shared" si="67"/>
        <v>321.3</v>
      </c>
      <c r="O142" s="12">
        <f t="shared" si="68"/>
        <v>321.3</v>
      </c>
      <c r="P142" s="12">
        <f t="shared" si="69"/>
        <v>339.15</v>
      </c>
      <c r="Q142" s="30">
        <f t="shared" si="57"/>
        <v>339.15</v>
      </c>
    </row>
    <row r="143" spans="1:17" ht="15.75" customHeight="1">
      <c r="A143" s="2">
        <v>71110</v>
      </c>
      <c r="B143" s="38" t="s">
        <v>154</v>
      </c>
      <c r="C143" s="20">
        <v>357</v>
      </c>
      <c r="D143" s="12">
        <f t="shared" si="58"/>
        <v>321.3</v>
      </c>
      <c r="E143" s="30">
        <f t="shared" si="59"/>
        <v>339.15</v>
      </c>
      <c r="F143" s="30">
        <f t="shared" si="60"/>
        <v>160.65</v>
      </c>
      <c r="G143" s="30">
        <f t="shared" si="61"/>
        <v>160.65</v>
      </c>
      <c r="H143" s="30">
        <f t="shared" si="62"/>
        <v>303.45</v>
      </c>
      <c r="I143" s="30">
        <f t="shared" si="63"/>
        <v>303.45</v>
      </c>
      <c r="J143" s="30">
        <v>160.65</v>
      </c>
      <c r="K143" s="12">
        <f t="shared" si="64"/>
        <v>332.01</v>
      </c>
      <c r="L143" s="12">
        <f t="shared" si="65"/>
        <v>328.44</v>
      </c>
      <c r="M143" s="12">
        <f t="shared" si="66"/>
        <v>328.44</v>
      </c>
      <c r="N143" s="12">
        <f t="shared" si="67"/>
        <v>321.3</v>
      </c>
      <c r="O143" s="12">
        <f t="shared" si="68"/>
        <v>321.3</v>
      </c>
      <c r="P143" s="12">
        <f t="shared" si="69"/>
        <v>339.15</v>
      </c>
      <c r="Q143" s="30">
        <f t="shared" si="57"/>
        <v>339.15</v>
      </c>
    </row>
    <row r="144" spans="1:17" ht="15.75" customHeight="1">
      <c r="A144" s="2">
        <v>71111</v>
      </c>
      <c r="B144" s="38" t="s">
        <v>155</v>
      </c>
      <c r="C144" s="20">
        <v>357</v>
      </c>
      <c r="D144" s="12">
        <f t="shared" si="58"/>
        <v>321.3</v>
      </c>
      <c r="E144" s="30">
        <f t="shared" si="59"/>
        <v>339.15</v>
      </c>
      <c r="F144" s="30">
        <f t="shared" si="60"/>
        <v>160.65</v>
      </c>
      <c r="G144" s="30">
        <f t="shared" si="61"/>
        <v>160.65</v>
      </c>
      <c r="H144" s="30">
        <f t="shared" si="62"/>
        <v>303.45</v>
      </c>
      <c r="I144" s="30">
        <f t="shared" si="63"/>
        <v>303.45</v>
      </c>
      <c r="J144" s="30">
        <v>160.65</v>
      </c>
      <c r="K144" s="12">
        <f t="shared" si="64"/>
        <v>332.01</v>
      </c>
      <c r="L144" s="12">
        <f t="shared" si="65"/>
        <v>328.44</v>
      </c>
      <c r="M144" s="12">
        <f t="shared" si="66"/>
        <v>328.44</v>
      </c>
      <c r="N144" s="12">
        <f t="shared" si="67"/>
        <v>321.3</v>
      </c>
      <c r="O144" s="12">
        <f t="shared" si="68"/>
        <v>321.3</v>
      </c>
      <c r="P144" s="12">
        <f t="shared" si="69"/>
        <v>339.15</v>
      </c>
      <c r="Q144" s="30">
        <f t="shared" si="57"/>
        <v>339.15</v>
      </c>
    </row>
    <row r="145" spans="1:17" ht="15.75" customHeight="1">
      <c r="A145" s="2">
        <v>71120</v>
      </c>
      <c r="B145" s="38" t="s">
        <v>156</v>
      </c>
      <c r="C145" s="20">
        <v>232</v>
      </c>
      <c r="D145" s="12">
        <f t="shared" si="58"/>
        <v>208.8</v>
      </c>
      <c r="E145" s="30">
        <f t="shared" si="59"/>
        <v>220.39999999999998</v>
      </c>
      <c r="F145" s="30">
        <f t="shared" si="60"/>
        <v>104.4</v>
      </c>
      <c r="G145" s="30">
        <f t="shared" si="61"/>
        <v>104.4</v>
      </c>
      <c r="H145" s="30">
        <f t="shared" si="62"/>
        <v>197.2</v>
      </c>
      <c r="I145" s="30">
        <f t="shared" si="63"/>
        <v>197.2</v>
      </c>
      <c r="J145" s="30">
        <v>104.4</v>
      </c>
      <c r="K145" s="12">
        <f t="shared" si="64"/>
        <v>215.76000000000002</v>
      </c>
      <c r="L145" s="12">
        <f t="shared" si="65"/>
        <v>213.44</v>
      </c>
      <c r="M145" s="12">
        <f t="shared" si="66"/>
        <v>213.44</v>
      </c>
      <c r="N145" s="12">
        <f t="shared" si="67"/>
        <v>208.8</v>
      </c>
      <c r="O145" s="12">
        <f t="shared" si="68"/>
        <v>208.8</v>
      </c>
      <c r="P145" s="12">
        <f t="shared" si="69"/>
        <v>220.39999999999998</v>
      </c>
      <c r="Q145" s="30">
        <f t="shared" si="57"/>
        <v>220.39999999999998</v>
      </c>
    </row>
    <row r="146" spans="1:17" ht="15.75" customHeight="1">
      <c r="A146" s="2">
        <v>71130</v>
      </c>
      <c r="B146" s="38" t="s">
        <v>157</v>
      </c>
      <c r="C146" s="20">
        <v>232</v>
      </c>
      <c r="D146" s="12">
        <f t="shared" si="58"/>
        <v>208.8</v>
      </c>
      <c r="E146" s="30">
        <f t="shared" si="59"/>
        <v>220.39999999999998</v>
      </c>
      <c r="F146" s="30">
        <f t="shared" si="60"/>
        <v>104.4</v>
      </c>
      <c r="G146" s="30">
        <f t="shared" si="61"/>
        <v>104.4</v>
      </c>
      <c r="H146" s="30">
        <f t="shared" si="62"/>
        <v>197.2</v>
      </c>
      <c r="I146" s="30">
        <f t="shared" si="63"/>
        <v>197.2</v>
      </c>
      <c r="J146" s="30">
        <v>104.4</v>
      </c>
      <c r="K146" s="12">
        <f t="shared" si="64"/>
        <v>215.76000000000002</v>
      </c>
      <c r="L146" s="12">
        <f t="shared" si="65"/>
        <v>213.44</v>
      </c>
      <c r="M146" s="12">
        <f t="shared" si="66"/>
        <v>213.44</v>
      </c>
      <c r="N146" s="12">
        <f t="shared" si="67"/>
        <v>208.8</v>
      </c>
      <c r="O146" s="12">
        <f t="shared" si="68"/>
        <v>208.8</v>
      </c>
      <c r="P146" s="12">
        <f t="shared" si="69"/>
        <v>220.39999999999998</v>
      </c>
      <c r="Q146" s="30">
        <f t="shared" si="57"/>
        <v>220.39999999999998</v>
      </c>
    </row>
    <row r="147" spans="1:17" ht="15.75" customHeight="1">
      <c r="A147" s="2">
        <v>72020</v>
      </c>
      <c r="B147" s="38" t="s">
        <v>158</v>
      </c>
      <c r="C147" s="20">
        <v>232</v>
      </c>
      <c r="D147" s="12">
        <f t="shared" si="58"/>
        <v>208.8</v>
      </c>
      <c r="E147" s="30">
        <f t="shared" si="59"/>
        <v>220.39999999999998</v>
      </c>
      <c r="F147" s="30">
        <f t="shared" si="60"/>
        <v>104.4</v>
      </c>
      <c r="G147" s="30">
        <f t="shared" si="61"/>
        <v>104.4</v>
      </c>
      <c r="H147" s="30">
        <f t="shared" si="62"/>
        <v>197.2</v>
      </c>
      <c r="I147" s="30">
        <f t="shared" si="63"/>
        <v>197.2</v>
      </c>
      <c r="J147" s="30">
        <v>104.4</v>
      </c>
      <c r="K147" s="12">
        <f t="shared" si="64"/>
        <v>215.76000000000002</v>
      </c>
      <c r="L147" s="12">
        <f t="shared" si="65"/>
        <v>213.44</v>
      </c>
      <c r="M147" s="12">
        <f t="shared" si="66"/>
        <v>213.44</v>
      </c>
      <c r="N147" s="12">
        <f t="shared" si="67"/>
        <v>208.8</v>
      </c>
      <c r="O147" s="12">
        <f t="shared" si="68"/>
        <v>208.8</v>
      </c>
      <c r="P147" s="12">
        <f t="shared" si="69"/>
        <v>220.39999999999998</v>
      </c>
      <c r="Q147" s="30">
        <f t="shared" si="57"/>
        <v>220.39999999999998</v>
      </c>
    </row>
    <row r="148" spans="1:17" ht="15.75" customHeight="1">
      <c r="A148" s="2">
        <v>72040</v>
      </c>
      <c r="B148" s="38" t="s">
        <v>159</v>
      </c>
      <c r="C148" s="20">
        <v>232</v>
      </c>
      <c r="D148" s="12">
        <f t="shared" si="58"/>
        <v>208.8</v>
      </c>
      <c r="E148" s="30">
        <f t="shared" si="59"/>
        <v>220.39999999999998</v>
      </c>
      <c r="F148" s="30">
        <f t="shared" si="60"/>
        <v>104.4</v>
      </c>
      <c r="G148" s="30">
        <f t="shared" si="61"/>
        <v>104.4</v>
      </c>
      <c r="H148" s="30">
        <f t="shared" si="62"/>
        <v>197.2</v>
      </c>
      <c r="I148" s="30">
        <f t="shared" si="63"/>
        <v>197.2</v>
      </c>
      <c r="J148" s="30">
        <v>104.4</v>
      </c>
      <c r="K148" s="12">
        <f t="shared" si="64"/>
        <v>215.76000000000002</v>
      </c>
      <c r="L148" s="12">
        <f t="shared" si="65"/>
        <v>213.44</v>
      </c>
      <c r="M148" s="12">
        <f t="shared" si="66"/>
        <v>213.44</v>
      </c>
      <c r="N148" s="12">
        <f t="shared" si="67"/>
        <v>208.8</v>
      </c>
      <c r="O148" s="12">
        <f t="shared" si="68"/>
        <v>208.8</v>
      </c>
      <c r="P148" s="12">
        <f t="shared" si="69"/>
        <v>220.39999999999998</v>
      </c>
      <c r="Q148" s="30">
        <f t="shared" si="57"/>
        <v>220.39999999999998</v>
      </c>
    </row>
    <row r="149" spans="1:17" ht="15.75" customHeight="1">
      <c r="A149" s="2">
        <v>72050</v>
      </c>
      <c r="B149" s="38" t="s">
        <v>160</v>
      </c>
      <c r="C149" s="20">
        <v>357</v>
      </c>
      <c r="D149" s="12">
        <f t="shared" si="58"/>
        <v>321.3</v>
      </c>
      <c r="E149" s="30">
        <f t="shared" si="59"/>
        <v>339.15</v>
      </c>
      <c r="F149" s="30">
        <f t="shared" si="60"/>
        <v>160.65</v>
      </c>
      <c r="G149" s="30">
        <f t="shared" si="61"/>
        <v>160.65</v>
      </c>
      <c r="H149" s="30">
        <f t="shared" si="62"/>
        <v>303.45</v>
      </c>
      <c r="I149" s="30">
        <f t="shared" si="63"/>
        <v>303.45</v>
      </c>
      <c r="J149" s="30">
        <v>160.65</v>
      </c>
      <c r="K149" s="12">
        <f t="shared" si="64"/>
        <v>332.01</v>
      </c>
      <c r="L149" s="12">
        <f t="shared" si="65"/>
        <v>328.44</v>
      </c>
      <c r="M149" s="12">
        <f t="shared" si="66"/>
        <v>328.44</v>
      </c>
      <c r="N149" s="12">
        <f t="shared" si="67"/>
        <v>321.3</v>
      </c>
      <c r="O149" s="12">
        <f t="shared" si="68"/>
        <v>321.3</v>
      </c>
      <c r="P149" s="12">
        <f t="shared" si="69"/>
        <v>339.15</v>
      </c>
      <c r="Q149" s="30">
        <f t="shared" si="57"/>
        <v>339.15</v>
      </c>
    </row>
    <row r="150" spans="1:17" ht="15.75" customHeight="1">
      <c r="A150" s="2">
        <v>72052</v>
      </c>
      <c r="B150" s="38" t="s">
        <v>161</v>
      </c>
      <c r="C150" s="20">
        <v>357</v>
      </c>
      <c r="D150" s="12">
        <f t="shared" si="58"/>
        <v>321.3</v>
      </c>
      <c r="E150" s="30">
        <f t="shared" si="59"/>
        <v>339.15</v>
      </c>
      <c r="F150" s="30">
        <f t="shared" si="60"/>
        <v>160.65</v>
      </c>
      <c r="G150" s="30">
        <f t="shared" si="61"/>
        <v>160.65</v>
      </c>
      <c r="H150" s="30">
        <f t="shared" si="62"/>
        <v>303.45</v>
      </c>
      <c r="I150" s="30">
        <f t="shared" si="63"/>
        <v>303.45</v>
      </c>
      <c r="J150" s="30">
        <v>160.65</v>
      </c>
      <c r="K150" s="12">
        <f t="shared" si="64"/>
        <v>332.01</v>
      </c>
      <c r="L150" s="12">
        <f t="shared" si="65"/>
        <v>328.44</v>
      </c>
      <c r="M150" s="12">
        <f t="shared" si="66"/>
        <v>328.44</v>
      </c>
      <c r="N150" s="12">
        <f t="shared" si="67"/>
        <v>321.3</v>
      </c>
      <c r="O150" s="12">
        <f t="shared" si="68"/>
        <v>321.3</v>
      </c>
      <c r="P150" s="12">
        <f t="shared" si="69"/>
        <v>339.15</v>
      </c>
      <c r="Q150" s="30">
        <f t="shared" si="57"/>
        <v>339.15</v>
      </c>
    </row>
    <row r="151" spans="1:17" ht="15.75" customHeight="1">
      <c r="A151" s="2">
        <v>72070</v>
      </c>
      <c r="B151" s="38" t="s">
        <v>162</v>
      </c>
      <c r="C151" s="20">
        <v>232</v>
      </c>
      <c r="D151" s="12">
        <f t="shared" si="58"/>
        <v>208.8</v>
      </c>
      <c r="E151" s="30">
        <f t="shared" si="59"/>
        <v>220.39999999999998</v>
      </c>
      <c r="F151" s="30">
        <f t="shared" si="60"/>
        <v>104.4</v>
      </c>
      <c r="G151" s="30">
        <f t="shared" si="61"/>
        <v>104.4</v>
      </c>
      <c r="H151" s="30">
        <f t="shared" si="62"/>
        <v>197.2</v>
      </c>
      <c r="I151" s="30">
        <f t="shared" si="63"/>
        <v>197.2</v>
      </c>
      <c r="J151" s="30">
        <v>104.4</v>
      </c>
      <c r="K151" s="12">
        <f t="shared" si="64"/>
        <v>215.76000000000002</v>
      </c>
      <c r="L151" s="12">
        <f t="shared" si="65"/>
        <v>213.44</v>
      </c>
      <c r="M151" s="12">
        <f t="shared" si="66"/>
        <v>213.44</v>
      </c>
      <c r="N151" s="12">
        <f t="shared" si="67"/>
        <v>208.8</v>
      </c>
      <c r="O151" s="12">
        <f t="shared" si="68"/>
        <v>208.8</v>
      </c>
      <c r="P151" s="12">
        <f t="shared" si="69"/>
        <v>220.39999999999998</v>
      </c>
      <c r="Q151" s="30">
        <f t="shared" si="57"/>
        <v>220.39999999999998</v>
      </c>
    </row>
    <row r="152" spans="1:17" ht="15.75" customHeight="1">
      <c r="A152" s="2">
        <v>72072</v>
      </c>
      <c r="B152" s="38" t="s">
        <v>163</v>
      </c>
      <c r="C152" s="20">
        <v>357</v>
      </c>
      <c r="D152" s="12">
        <f t="shared" si="58"/>
        <v>321.3</v>
      </c>
      <c r="E152" s="30">
        <f t="shared" si="59"/>
        <v>339.15</v>
      </c>
      <c r="F152" s="30">
        <f t="shared" si="60"/>
        <v>160.65</v>
      </c>
      <c r="G152" s="30">
        <f t="shared" si="61"/>
        <v>160.65</v>
      </c>
      <c r="H152" s="30">
        <f t="shared" si="62"/>
        <v>303.45</v>
      </c>
      <c r="I152" s="30">
        <f t="shared" si="63"/>
        <v>303.45</v>
      </c>
      <c r="J152" s="30">
        <v>160.65</v>
      </c>
      <c r="K152" s="12">
        <f t="shared" si="64"/>
        <v>332.01</v>
      </c>
      <c r="L152" s="12">
        <f t="shared" si="65"/>
        <v>328.44</v>
      </c>
      <c r="M152" s="12">
        <f t="shared" si="66"/>
        <v>328.44</v>
      </c>
      <c r="N152" s="12">
        <f t="shared" si="67"/>
        <v>321.3</v>
      </c>
      <c r="O152" s="12">
        <f t="shared" si="68"/>
        <v>321.3</v>
      </c>
      <c r="P152" s="12">
        <f t="shared" si="69"/>
        <v>339.15</v>
      </c>
      <c r="Q152" s="30">
        <f t="shared" si="57"/>
        <v>339.15</v>
      </c>
    </row>
    <row r="153" spans="1:17" ht="15.75" customHeight="1">
      <c r="A153" s="2">
        <v>72080</v>
      </c>
      <c r="B153" s="38" t="s">
        <v>164</v>
      </c>
      <c r="C153" s="20">
        <v>232</v>
      </c>
      <c r="D153" s="12">
        <f t="shared" si="58"/>
        <v>208.8</v>
      </c>
      <c r="E153" s="30">
        <f t="shared" si="59"/>
        <v>220.39999999999998</v>
      </c>
      <c r="F153" s="30">
        <f t="shared" si="60"/>
        <v>104.4</v>
      </c>
      <c r="G153" s="30">
        <f t="shared" si="61"/>
        <v>104.4</v>
      </c>
      <c r="H153" s="30">
        <f t="shared" si="62"/>
        <v>197.2</v>
      </c>
      <c r="I153" s="30">
        <f t="shared" si="63"/>
        <v>197.2</v>
      </c>
      <c r="J153" s="30">
        <v>104.4</v>
      </c>
      <c r="K153" s="12">
        <f t="shared" si="64"/>
        <v>215.76000000000002</v>
      </c>
      <c r="L153" s="12">
        <f t="shared" si="65"/>
        <v>213.44</v>
      </c>
      <c r="M153" s="12">
        <f t="shared" si="66"/>
        <v>213.44</v>
      </c>
      <c r="N153" s="12">
        <f t="shared" si="67"/>
        <v>208.8</v>
      </c>
      <c r="O153" s="12">
        <f t="shared" si="68"/>
        <v>208.8</v>
      </c>
      <c r="P153" s="12">
        <f t="shared" si="69"/>
        <v>220.39999999999998</v>
      </c>
      <c r="Q153" s="30">
        <f t="shared" si="57"/>
        <v>220.39999999999998</v>
      </c>
    </row>
    <row r="154" spans="1:17" ht="15.75" customHeight="1">
      <c r="A154" s="2">
        <v>72100</v>
      </c>
      <c r="B154" s="38" t="s">
        <v>165</v>
      </c>
      <c r="C154" s="20">
        <v>232</v>
      </c>
      <c r="D154" s="12">
        <f t="shared" si="58"/>
        <v>208.8</v>
      </c>
      <c r="E154" s="30">
        <f t="shared" si="59"/>
        <v>220.39999999999998</v>
      </c>
      <c r="F154" s="30">
        <f t="shared" si="60"/>
        <v>104.4</v>
      </c>
      <c r="G154" s="30">
        <f t="shared" si="61"/>
        <v>104.4</v>
      </c>
      <c r="H154" s="30">
        <f t="shared" si="62"/>
        <v>197.2</v>
      </c>
      <c r="I154" s="30">
        <f t="shared" si="63"/>
        <v>197.2</v>
      </c>
      <c r="J154" s="30">
        <v>104.4</v>
      </c>
      <c r="K154" s="12">
        <f t="shared" si="64"/>
        <v>215.76000000000002</v>
      </c>
      <c r="L154" s="12">
        <f t="shared" si="65"/>
        <v>213.44</v>
      </c>
      <c r="M154" s="12">
        <f t="shared" si="66"/>
        <v>213.44</v>
      </c>
      <c r="N154" s="12">
        <f t="shared" si="67"/>
        <v>208.8</v>
      </c>
      <c r="O154" s="12">
        <f t="shared" si="68"/>
        <v>208.8</v>
      </c>
      <c r="P154" s="12">
        <f t="shared" si="69"/>
        <v>220.39999999999998</v>
      </c>
      <c r="Q154" s="30">
        <f t="shared" si="57"/>
        <v>220.39999999999998</v>
      </c>
    </row>
    <row r="155" spans="1:17" ht="15.75" customHeight="1">
      <c r="A155" s="2">
        <v>72114</v>
      </c>
      <c r="B155" s="38" t="s">
        <v>166</v>
      </c>
      <c r="C155" s="20">
        <v>357</v>
      </c>
      <c r="D155" s="12">
        <f t="shared" si="58"/>
        <v>321.3</v>
      </c>
      <c r="E155" s="30">
        <f t="shared" si="59"/>
        <v>339.15</v>
      </c>
      <c r="F155" s="30">
        <f t="shared" si="60"/>
        <v>160.65</v>
      </c>
      <c r="G155" s="30">
        <f t="shared" si="61"/>
        <v>160.65</v>
      </c>
      <c r="H155" s="30">
        <f t="shared" si="62"/>
        <v>303.45</v>
      </c>
      <c r="I155" s="30">
        <f t="shared" si="63"/>
        <v>303.45</v>
      </c>
      <c r="J155" s="30">
        <v>160.65</v>
      </c>
      <c r="K155" s="12">
        <f t="shared" si="64"/>
        <v>332.01</v>
      </c>
      <c r="L155" s="12">
        <f t="shared" si="65"/>
        <v>328.44</v>
      </c>
      <c r="M155" s="12">
        <f t="shared" si="66"/>
        <v>328.44</v>
      </c>
      <c r="N155" s="12">
        <f t="shared" si="67"/>
        <v>321.3</v>
      </c>
      <c r="O155" s="12">
        <f t="shared" si="68"/>
        <v>321.3</v>
      </c>
      <c r="P155" s="12">
        <f t="shared" si="69"/>
        <v>339.15</v>
      </c>
      <c r="Q155" s="30">
        <f t="shared" si="57"/>
        <v>339.15</v>
      </c>
    </row>
    <row r="156" spans="1:17" ht="15.75" customHeight="1">
      <c r="A156" s="2">
        <v>72120</v>
      </c>
      <c r="B156" s="38" t="s">
        <v>167</v>
      </c>
      <c r="C156" s="20">
        <v>357</v>
      </c>
      <c r="D156" s="12">
        <f t="shared" si="58"/>
        <v>321.3</v>
      </c>
      <c r="E156" s="30">
        <f t="shared" si="59"/>
        <v>339.15</v>
      </c>
      <c r="F156" s="30">
        <f t="shared" si="60"/>
        <v>160.65</v>
      </c>
      <c r="G156" s="30">
        <f t="shared" si="61"/>
        <v>160.65</v>
      </c>
      <c r="H156" s="30">
        <f t="shared" si="62"/>
        <v>303.45</v>
      </c>
      <c r="I156" s="30">
        <f t="shared" si="63"/>
        <v>303.45</v>
      </c>
      <c r="J156" s="30">
        <v>160.65</v>
      </c>
      <c r="K156" s="12">
        <f t="shared" si="64"/>
        <v>332.01</v>
      </c>
      <c r="L156" s="12">
        <f t="shared" si="65"/>
        <v>328.44</v>
      </c>
      <c r="M156" s="12">
        <f t="shared" si="66"/>
        <v>328.44</v>
      </c>
      <c r="N156" s="12">
        <f t="shared" si="67"/>
        <v>321.3</v>
      </c>
      <c r="O156" s="12">
        <f t="shared" si="68"/>
        <v>321.3</v>
      </c>
      <c r="P156" s="12">
        <f t="shared" si="69"/>
        <v>339.15</v>
      </c>
      <c r="Q156" s="30">
        <f t="shared" si="57"/>
        <v>339.15</v>
      </c>
    </row>
    <row r="157" spans="1:17" ht="15.75" customHeight="1">
      <c r="A157" s="2">
        <v>72159</v>
      </c>
      <c r="B157" s="38" t="s">
        <v>254</v>
      </c>
      <c r="C157" s="20">
        <v>2022</v>
      </c>
      <c r="D157" s="12">
        <f t="shared" si="58"/>
        <v>1819.8</v>
      </c>
      <c r="E157" s="30">
        <f t="shared" si="59"/>
        <v>1920.8999999999999</v>
      </c>
      <c r="F157" s="30">
        <f t="shared" si="60"/>
        <v>909.9</v>
      </c>
      <c r="G157" s="30">
        <f t="shared" si="61"/>
        <v>909.9</v>
      </c>
      <c r="H157" s="30">
        <f t="shared" si="62"/>
        <v>1718.7</v>
      </c>
      <c r="I157" s="30">
        <f t="shared" si="63"/>
        <v>1718.7</v>
      </c>
      <c r="J157" s="30">
        <v>909.9</v>
      </c>
      <c r="K157" s="12">
        <f t="shared" si="64"/>
        <v>1880.46</v>
      </c>
      <c r="L157" s="12">
        <f t="shared" si="65"/>
        <v>1860.24</v>
      </c>
      <c r="M157" s="12">
        <f t="shared" si="66"/>
        <v>1860.24</v>
      </c>
      <c r="N157" s="12">
        <f t="shared" si="67"/>
        <v>1819.8</v>
      </c>
      <c r="O157" s="12">
        <f t="shared" si="68"/>
        <v>1819.8</v>
      </c>
      <c r="P157" s="12">
        <f t="shared" si="69"/>
        <v>1920.8999999999999</v>
      </c>
      <c r="Q157" s="30">
        <f t="shared" si="57"/>
        <v>1920.8999999999999</v>
      </c>
    </row>
    <row r="158" spans="1:17" ht="15.75" customHeight="1">
      <c r="A158" s="2">
        <v>72170</v>
      </c>
      <c r="B158" s="38" t="s">
        <v>168</v>
      </c>
      <c r="C158" s="20">
        <v>232</v>
      </c>
      <c r="D158" s="12">
        <f t="shared" si="58"/>
        <v>208.8</v>
      </c>
      <c r="E158" s="30">
        <f t="shared" si="59"/>
        <v>220.39999999999998</v>
      </c>
      <c r="F158" s="30">
        <f t="shared" si="60"/>
        <v>104.4</v>
      </c>
      <c r="G158" s="30">
        <f t="shared" si="61"/>
        <v>104.4</v>
      </c>
      <c r="H158" s="30">
        <f t="shared" si="62"/>
        <v>197.2</v>
      </c>
      <c r="I158" s="30">
        <f t="shared" si="63"/>
        <v>197.2</v>
      </c>
      <c r="J158" s="30">
        <v>104.4</v>
      </c>
      <c r="K158" s="12">
        <f t="shared" si="64"/>
        <v>215.76000000000002</v>
      </c>
      <c r="L158" s="12">
        <f t="shared" si="65"/>
        <v>213.44</v>
      </c>
      <c r="M158" s="12">
        <f t="shared" si="66"/>
        <v>213.44</v>
      </c>
      <c r="N158" s="12">
        <f t="shared" si="67"/>
        <v>208.8</v>
      </c>
      <c r="O158" s="12">
        <f t="shared" si="68"/>
        <v>208.8</v>
      </c>
      <c r="P158" s="12">
        <f t="shared" si="69"/>
        <v>220.39999999999998</v>
      </c>
      <c r="Q158" s="30">
        <f t="shared" si="57"/>
        <v>220.39999999999998</v>
      </c>
    </row>
    <row r="159" spans="1:17" ht="15.75" customHeight="1">
      <c r="A159" s="2">
        <v>72190</v>
      </c>
      <c r="B159" s="38" t="s">
        <v>168</v>
      </c>
      <c r="C159" s="20">
        <v>232</v>
      </c>
      <c r="D159" s="12">
        <f t="shared" si="58"/>
        <v>208.8</v>
      </c>
      <c r="E159" s="30">
        <f t="shared" si="59"/>
        <v>220.39999999999998</v>
      </c>
      <c r="F159" s="30">
        <f t="shared" si="60"/>
        <v>104.4</v>
      </c>
      <c r="G159" s="30">
        <f t="shared" si="61"/>
        <v>104.4</v>
      </c>
      <c r="H159" s="30">
        <f t="shared" si="62"/>
        <v>197.2</v>
      </c>
      <c r="I159" s="30">
        <f t="shared" si="63"/>
        <v>197.2</v>
      </c>
      <c r="J159" s="30">
        <v>104.4</v>
      </c>
      <c r="K159" s="12">
        <f t="shared" si="64"/>
        <v>215.76000000000002</v>
      </c>
      <c r="L159" s="12">
        <f t="shared" si="65"/>
        <v>213.44</v>
      </c>
      <c r="M159" s="12">
        <f t="shared" si="66"/>
        <v>213.44</v>
      </c>
      <c r="N159" s="12">
        <f t="shared" si="67"/>
        <v>208.8</v>
      </c>
      <c r="O159" s="12">
        <f t="shared" si="68"/>
        <v>208.8</v>
      </c>
      <c r="P159" s="12">
        <f t="shared" si="69"/>
        <v>220.39999999999998</v>
      </c>
      <c r="Q159" s="30">
        <f t="shared" si="57"/>
        <v>220.39999999999998</v>
      </c>
    </row>
    <row r="160" spans="1:17" ht="15.75" customHeight="1">
      <c r="A160" s="2">
        <v>72200</v>
      </c>
      <c r="B160" s="38" t="s">
        <v>169</v>
      </c>
      <c r="C160" s="20">
        <v>232</v>
      </c>
      <c r="D160" s="12">
        <f t="shared" si="58"/>
        <v>208.8</v>
      </c>
      <c r="E160" s="30">
        <f t="shared" si="59"/>
        <v>220.39999999999998</v>
      </c>
      <c r="F160" s="30">
        <f t="shared" si="60"/>
        <v>104.4</v>
      </c>
      <c r="G160" s="30">
        <f t="shared" si="61"/>
        <v>104.4</v>
      </c>
      <c r="H160" s="30">
        <f t="shared" si="62"/>
        <v>197.2</v>
      </c>
      <c r="I160" s="30">
        <f t="shared" si="63"/>
        <v>197.2</v>
      </c>
      <c r="J160" s="30">
        <v>104.4</v>
      </c>
      <c r="K160" s="12">
        <f t="shared" si="64"/>
        <v>215.76000000000002</v>
      </c>
      <c r="L160" s="12">
        <f t="shared" si="65"/>
        <v>213.44</v>
      </c>
      <c r="M160" s="12">
        <f t="shared" si="66"/>
        <v>213.44</v>
      </c>
      <c r="N160" s="12">
        <f t="shared" si="67"/>
        <v>208.8</v>
      </c>
      <c r="O160" s="12">
        <f t="shared" si="68"/>
        <v>208.8</v>
      </c>
      <c r="P160" s="12">
        <f t="shared" si="69"/>
        <v>220.39999999999998</v>
      </c>
      <c r="Q160" s="30">
        <f t="shared" si="57"/>
        <v>220.39999999999998</v>
      </c>
    </row>
    <row r="161" spans="1:17" ht="15.75" customHeight="1">
      <c r="A161" s="2">
        <v>72202</v>
      </c>
      <c r="B161" s="38" t="s">
        <v>170</v>
      </c>
      <c r="C161" s="20">
        <v>232</v>
      </c>
      <c r="D161" s="12">
        <f t="shared" si="58"/>
        <v>208.8</v>
      </c>
      <c r="E161" s="30">
        <f t="shared" si="59"/>
        <v>220.39999999999998</v>
      </c>
      <c r="F161" s="30">
        <f t="shared" si="60"/>
        <v>104.4</v>
      </c>
      <c r="G161" s="30">
        <f t="shared" si="61"/>
        <v>104.4</v>
      </c>
      <c r="H161" s="30">
        <f t="shared" si="62"/>
        <v>197.2</v>
      </c>
      <c r="I161" s="30">
        <f t="shared" si="63"/>
        <v>197.2</v>
      </c>
      <c r="J161" s="30">
        <v>104.4</v>
      </c>
      <c r="K161" s="12">
        <f t="shared" si="64"/>
        <v>215.76000000000002</v>
      </c>
      <c r="L161" s="12">
        <f t="shared" si="65"/>
        <v>213.44</v>
      </c>
      <c r="M161" s="12">
        <f t="shared" si="66"/>
        <v>213.44</v>
      </c>
      <c r="N161" s="12">
        <f t="shared" si="67"/>
        <v>208.8</v>
      </c>
      <c r="O161" s="12">
        <f t="shared" si="68"/>
        <v>208.8</v>
      </c>
      <c r="P161" s="12">
        <f t="shared" si="69"/>
        <v>220.39999999999998</v>
      </c>
      <c r="Q161" s="30">
        <f t="shared" si="57"/>
        <v>220.39999999999998</v>
      </c>
    </row>
    <row r="162" spans="1:17" ht="15.75" customHeight="1">
      <c r="A162" s="2">
        <v>72220</v>
      </c>
      <c r="B162" s="38" t="s">
        <v>171</v>
      </c>
      <c r="C162" s="20">
        <v>232</v>
      </c>
      <c r="D162" s="12">
        <f t="shared" si="58"/>
        <v>208.8</v>
      </c>
      <c r="E162" s="30">
        <f t="shared" si="59"/>
        <v>220.39999999999998</v>
      </c>
      <c r="F162" s="30">
        <f t="shared" si="60"/>
        <v>104.4</v>
      </c>
      <c r="G162" s="30">
        <f t="shared" si="61"/>
        <v>104.4</v>
      </c>
      <c r="H162" s="30">
        <f t="shared" si="62"/>
        <v>197.2</v>
      </c>
      <c r="I162" s="30">
        <f t="shared" si="63"/>
        <v>197.2</v>
      </c>
      <c r="J162" s="30">
        <v>104.4</v>
      </c>
      <c r="K162" s="12">
        <f t="shared" si="64"/>
        <v>215.76000000000002</v>
      </c>
      <c r="L162" s="12">
        <f t="shared" si="65"/>
        <v>213.44</v>
      </c>
      <c r="M162" s="12">
        <f t="shared" si="66"/>
        <v>213.44</v>
      </c>
      <c r="N162" s="12">
        <f t="shared" si="67"/>
        <v>208.8</v>
      </c>
      <c r="O162" s="12">
        <f t="shared" si="68"/>
        <v>208.8</v>
      </c>
      <c r="P162" s="12">
        <f t="shared" si="69"/>
        <v>220.39999999999998</v>
      </c>
      <c r="Q162" s="30">
        <f t="shared" si="57"/>
        <v>220.39999999999998</v>
      </c>
    </row>
    <row r="163" spans="1:17" ht="15.75" customHeight="1">
      <c r="A163" s="2">
        <v>72240</v>
      </c>
      <c r="B163" s="38" t="s">
        <v>172</v>
      </c>
      <c r="C163" s="20">
        <v>987</v>
      </c>
      <c r="D163" s="12">
        <f t="shared" si="58"/>
        <v>888.30000000000007</v>
      </c>
      <c r="E163" s="30">
        <f t="shared" si="59"/>
        <v>937.65</v>
      </c>
      <c r="F163" s="30">
        <f t="shared" si="60"/>
        <v>444.15000000000003</v>
      </c>
      <c r="G163" s="30">
        <f t="shared" si="61"/>
        <v>444.15000000000003</v>
      </c>
      <c r="H163" s="30">
        <f t="shared" si="62"/>
        <v>838.94999999999993</v>
      </c>
      <c r="I163" s="30">
        <f t="shared" si="63"/>
        <v>838.94999999999993</v>
      </c>
      <c r="J163" s="30">
        <v>444.15000000000003</v>
      </c>
      <c r="K163" s="12">
        <f t="shared" si="64"/>
        <v>917.91000000000008</v>
      </c>
      <c r="L163" s="12">
        <f t="shared" si="65"/>
        <v>908.04000000000008</v>
      </c>
      <c r="M163" s="12">
        <f t="shared" si="66"/>
        <v>908.04000000000008</v>
      </c>
      <c r="N163" s="12">
        <f t="shared" si="67"/>
        <v>888.30000000000007</v>
      </c>
      <c r="O163" s="12">
        <f t="shared" si="68"/>
        <v>888.30000000000007</v>
      </c>
      <c r="P163" s="12">
        <f t="shared" si="69"/>
        <v>937.65</v>
      </c>
      <c r="Q163" s="30">
        <f t="shared" si="57"/>
        <v>937.65</v>
      </c>
    </row>
    <row r="164" spans="1:17" ht="15.75" customHeight="1">
      <c r="A164" s="2">
        <v>72255</v>
      </c>
      <c r="B164" s="38" t="s">
        <v>173</v>
      </c>
      <c r="C164" s="20">
        <v>987</v>
      </c>
      <c r="D164" s="12">
        <f t="shared" si="58"/>
        <v>888.30000000000007</v>
      </c>
      <c r="E164" s="30">
        <f t="shared" si="59"/>
        <v>937.65</v>
      </c>
      <c r="F164" s="30">
        <f t="shared" si="60"/>
        <v>444.15000000000003</v>
      </c>
      <c r="G164" s="30">
        <f t="shared" si="61"/>
        <v>444.15000000000003</v>
      </c>
      <c r="H164" s="30">
        <f t="shared" si="62"/>
        <v>838.94999999999993</v>
      </c>
      <c r="I164" s="30">
        <f t="shared" si="63"/>
        <v>838.94999999999993</v>
      </c>
      <c r="J164" s="30">
        <v>444.15000000000003</v>
      </c>
      <c r="K164" s="12">
        <f t="shared" si="64"/>
        <v>917.91000000000008</v>
      </c>
      <c r="L164" s="12">
        <f t="shared" si="65"/>
        <v>908.04000000000008</v>
      </c>
      <c r="M164" s="12">
        <f t="shared" si="66"/>
        <v>908.04000000000008</v>
      </c>
      <c r="N164" s="12">
        <f t="shared" si="67"/>
        <v>888.30000000000007</v>
      </c>
      <c r="O164" s="12">
        <f t="shared" si="68"/>
        <v>888.30000000000007</v>
      </c>
      <c r="P164" s="12">
        <f t="shared" si="69"/>
        <v>937.65</v>
      </c>
      <c r="Q164" s="30">
        <f t="shared" si="57"/>
        <v>937.65</v>
      </c>
    </row>
    <row r="165" spans="1:17" ht="15.75" customHeight="1">
      <c r="A165" s="2">
        <v>72265</v>
      </c>
      <c r="B165" s="38" t="s">
        <v>174</v>
      </c>
      <c r="C165" s="20">
        <v>987</v>
      </c>
      <c r="D165" s="12">
        <f t="shared" si="58"/>
        <v>888.30000000000007</v>
      </c>
      <c r="E165" s="30">
        <f t="shared" si="59"/>
        <v>937.65</v>
      </c>
      <c r="F165" s="30">
        <f t="shared" si="60"/>
        <v>444.15000000000003</v>
      </c>
      <c r="G165" s="30">
        <f t="shared" si="61"/>
        <v>444.15000000000003</v>
      </c>
      <c r="H165" s="30">
        <f t="shared" si="62"/>
        <v>838.94999999999993</v>
      </c>
      <c r="I165" s="30">
        <f t="shared" si="63"/>
        <v>838.94999999999993</v>
      </c>
      <c r="J165" s="30">
        <v>444.15000000000003</v>
      </c>
      <c r="K165" s="12">
        <f t="shared" si="64"/>
        <v>917.91000000000008</v>
      </c>
      <c r="L165" s="12">
        <f t="shared" si="65"/>
        <v>908.04000000000008</v>
      </c>
      <c r="M165" s="12">
        <f t="shared" si="66"/>
        <v>908.04000000000008</v>
      </c>
      <c r="N165" s="12">
        <f t="shared" si="67"/>
        <v>888.30000000000007</v>
      </c>
      <c r="O165" s="12">
        <f t="shared" si="68"/>
        <v>888.30000000000007</v>
      </c>
      <c r="P165" s="12">
        <f t="shared" si="69"/>
        <v>937.65</v>
      </c>
      <c r="Q165" s="30">
        <f t="shared" si="57"/>
        <v>937.65</v>
      </c>
    </row>
    <row r="166" spans="1:17" ht="15.75" customHeight="1">
      <c r="A166" s="2">
        <v>72270</v>
      </c>
      <c r="B166" s="38" t="s">
        <v>175</v>
      </c>
      <c r="C166" s="20">
        <v>1470</v>
      </c>
      <c r="D166" s="12">
        <f t="shared" si="58"/>
        <v>1323</v>
      </c>
      <c r="E166" s="30">
        <f t="shared" si="59"/>
        <v>1396.5</v>
      </c>
      <c r="F166" s="30">
        <f t="shared" si="60"/>
        <v>661.5</v>
      </c>
      <c r="G166" s="30">
        <f t="shared" si="61"/>
        <v>661.5</v>
      </c>
      <c r="H166" s="30">
        <f t="shared" si="62"/>
        <v>1249.5</v>
      </c>
      <c r="I166" s="30">
        <f t="shared" si="63"/>
        <v>1249.5</v>
      </c>
      <c r="J166" s="30">
        <v>661.5</v>
      </c>
      <c r="K166" s="12">
        <f t="shared" si="64"/>
        <v>1367.1000000000001</v>
      </c>
      <c r="L166" s="12">
        <f t="shared" si="65"/>
        <v>1352.4</v>
      </c>
      <c r="M166" s="12">
        <f t="shared" si="66"/>
        <v>1352.4</v>
      </c>
      <c r="N166" s="12">
        <f t="shared" si="67"/>
        <v>1323</v>
      </c>
      <c r="O166" s="12">
        <f t="shared" si="68"/>
        <v>1323</v>
      </c>
      <c r="P166" s="12">
        <f t="shared" si="69"/>
        <v>1396.5</v>
      </c>
      <c r="Q166" s="30">
        <f t="shared" si="57"/>
        <v>1396.5</v>
      </c>
    </row>
    <row r="167" spans="1:17" ht="15.75" customHeight="1">
      <c r="A167" s="2">
        <v>73000</v>
      </c>
      <c r="B167" s="38" t="s">
        <v>176</v>
      </c>
      <c r="C167" s="20">
        <v>232</v>
      </c>
      <c r="D167" s="12">
        <f t="shared" si="58"/>
        <v>208.8</v>
      </c>
      <c r="E167" s="30">
        <f t="shared" si="59"/>
        <v>220.39999999999998</v>
      </c>
      <c r="F167" s="30">
        <f t="shared" si="60"/>
        <v>104.4</v>
      </c>
      <c r="G167" s="30">
        <f t="shared" si="61"/>
        <v>104.4</v>
      </c>
      <c r="H167" s="30">
        <f t="shared" si="62"/>
        <v>197.2</v>
      </c>
      <c r="I167" s="30">
        <f t="shared" si="63"/>
        <v>197.2</v>
      </c>
      <c r="J167" s="30">
        <v>104.4</v>
      </c>
      <c r="K167" s="12">
        <f t="shared" si="64"/>
        <v>215.76000000000002</v>
      </c>
      <c r="L167" s="12">
        <f t="shared" si="65"/>
        <v>213.44</v>
      </c>
      <c r="M167" s="12">
        <f t="shared" si="66"/>
        <v>213.44</v>
      </c>
      <c r="N167" s="12">
        <f t="shared" si="67"/>
        <v>208.8</v>
      </c>
      <c r="O167" s="12">
        <f t="shared" si="68"/>
        <v>208.8</v>
      </c>
      <c r="P167" s="12">
        <f t="shared" si="69"/>
        <v>220.39999999999998</v>
      </c>
      <c r="Q167" s="30">
        <f t="shared" si="57"/>
        <v>220.39999999999998</v>
      </c>
    </row>
    <row r="168" spans="1:17" ht="15.75" customHeight="1">
      <c r="A168" s="2">
        <v>73010</v>
      </c>
      <c r="B168" s="38" t="s">
        <v>177</v>
      </c>
      <c r="C168" s="20">
        <v>232</v>
      </c>
      <c r="D168" s="12">
        <f t="shared" si="58"/>
        <v>208.8</v>
      </c>
      <c r="E168" s="30">
        <f t="shared" si="59"/>
        <v>220.39999999999998</v>
      </c>
      <c r="F168" s="30">
        <f t="shared" si="60"/>
        <v>104.4</v>
      </c>
      <c r="G168" s="30">
        <f t="shared" si="61"/>
        <v>104.4</v>
      </c>
      <c r="H168" s="30">
        <f t="shared" si="62"/>
        <v>197.2</v>
      </c>
      <c r="I168" s="30">
        <f t="shared" si="63"/>
        <v>197.2</v>
      </c>
      <c r="J168" s="30">
        <v>104.4</v>
      </c>
      <c r="K168" s="12">
        <f t="shared" si="64"/>
        <v>215.76000000000002</v>
      </c>
      <c r="L168" s="12">
        <f t="shared" si="65"/>
        <v>213.44</v>
      </c>
      <c r="M168" s="12">
        <f t="shared" si="66"/>
        <v>213.44</v>
      </c>
      <c r="N168" s="12">
        <f t="shared" si="67"/>
        <v>208.8</v>
      </c>
      <c r="O168" s="12">
        <f t="shared" si="68"/>
        <v>208.8</v>
      </c>
      <c r="P168" s="12">
        <f t="shared" si="69"/>
        <v>220.39999999999998</v>
      </c>
      <c r="Q168" s="30">
        <f t="shared" si="57"/>
        <v>220.39999999999998</v>
      </c>
    </row>
    <row r="169" spans="1:17" ht="15.75" customHeight="1">
      <c r="A169" s="2">
        <v>73020</v>
      </c>
      <c r="B169" s="38" t="s">
        <v>178</v>
      </c>
      <c r="C169" s="20">
        <v>232</v>
      </c>
      <c r="D169" s="12">
        <f t="shared" si="58"/>
        <v>208.8</v>
      </c>
      <c r="E169" s="30">
        <f t="shared" si="59"/>
        <v>220.39999999999998</v>
      </c>
      <c r="F169" s="30">
        <f t="shared" si="60"/>
        <v>104.4</v>
      </c>
      <c r="G169" s="30">
        <f t="shared" si="61"/>
        <v>104.4</v>
      </c>
      <c r="H169" s="30">
        <f t="shared" si="62"/>
        <v>197.2</v>
      </c>
      <c r="I169" s="30">
        <f t="shared" si="63"/>
        <v>197.2</v>
      </c>
      <c r="J169" s="30">
        <v>104.4</v>
      </c>
      <c r="K169" s="12">
        <f t="shared" si="64"/>
        <v>215.76000000000002</v>
      </c>
      <c r="L169" s="12">
        <f t="shared" si="65"/>
        <v>213.44</v>
      </c>
      <c r="M169" s="12">
        <f t="shared" si="66"/>
        <v>213.44</v>
      </c>
      <c r="N169" s="12">
        <f t="shared" si="67"/>
        <v>208.8</v>
      </c>
      <c r="O169" s="12">
        <f t="shared" si="68"/>
        <v>208.8</v>
      </c>
      <c r="P169" s="12">
        <f t="shared" si="69"/>
        <v>220.39999999999998</v>
      </c>
      <c r="Q169" s="30">
        <f t="shared" si="57"/>
        <v>220.39999999999998</v>
      </c>
    </row>
    <row r="170" spans="1:17" ht="15.75" customHeight="1">
      <c r="A170" s="2">
        <v>73030</v>
      </c>
      <c r="B170" s="38" t="s">
        <v>178</v>
      </c>
      <c r="C170" s="20">
        <v>232</v>
      </c>
      <c r="D170" s="12">
        <f t="shared" si="58"/>
        <v>208.8</v>
      </c>
      <c r="E170" s="30">
        <f t="shared" si="59"/>
        <v>220.39999999999998</v>
      </c>
      <c r="F170" s="30">
        <f t="shared" si="60"/>
        <v>104.4</v>
      </c>
      <c r="G170" s="30">
        <f t="shared" si="61"/>
        <v>104.4</v>
      </c>
      <c r="H170" s="30">
        <f t="shared" si="62"/>
        <v>197.2</v>
      </c>
      <c r="I170" s="30">
        <f t="shared" si="63"/>
        <v>197.2</v>
      </c>
      <c r="J170" s="30">
        <v>104.4</v>
      </c>
      <c r="K170" s="12">
        <f t="shared" si="64"/>
        <v>215.76000000000002</v>
      </c>
      <c r="L170" s="12">
        <f t="shared" si="65"/>
        <v>213.44</v>
      </c>
      <c r="M170" s="12">
        <f t="shared" si="66"/>
        <v>213.44</v>
      </c>
      <c r="N170" s="12">
        <f t="shared" si="67"/>
        <v>208.8</v>
      </c>
      <c r="O170" s="12">
        <f t="shared" si="68"/>
        <v>208.8</v>
      </c>
      <c r="P170" s="12">
        <f t="shared" si="69"/>
        <v>220.39999999999998</v>
      </c>
      <c r="Q170" s="30">
        <f t="shared" si="57"/>
        <v>220.39999999999998</v>
      </c>
    </row>
    <row r="171" spans="1:17" ht="15.75" customHeight="1">
      <c r="A171" s="2">
        <v>73040</v>
      </c>
      <c r="B171" s="38" t="s">
        <v>179</v>
      </c>
      <c r="C171" s="20">
        <v>1333</v>
      </c>
      <c r="D171" s="12">
        <f t="shared" si="58"/>
        <v>1199.7</v>
      </c>
      <c r="E171" s="30">
        <f t="shared" si="59"/>
        <v>1266.3499999999999</v>
      </c>
      <c r="F171" s="30">
        <f t="shared" si="60"/>
        <v>599.85</v>
      </c>
      <c r="G171" s="30">
        <f t="shared" si="61"/>
        <v>599.85</v>
      </c>
      <c r="H171" s="30">
        <f t="shared" si="62"/>
        <v>1133.05</v>
      </c>
      <c r="I171" s="30">
        <f t="shared" si="63"/>
        <v>1133.05</v>
      </c>
      <c r="J171" s="30">
        <v>599.85</v>
      </c>
      <c r="K171" s="12">
        <f t="shared" si="64"/>
        <v>1239.69</v>
      </c>
      <c r="L171" s="12">
        <f t="shared" si="65"/>
        <v>1226.3600000000001</v>
      </c>
      <c r="M171" s="12">
        <f t="shared" si="66"/>
        <v>1226.3600000000001</v>
      </c>
      <c r="N171" s="12">
        <f t="shared" si="67"/>
        <v>1199.7</v>
      </c>
      <c r="O171" s="12">
        <f t="shared" si="68"/>
        <v>1199.7</v>
      </c>
      <c r="P171" s="12">
        <f t="shared" si="69"/>
        <v>1266.3499999999999</v>
      </c>
      <c r="Q171" s="30">
        <f t="shared" si="57"/>
        <v>1266.3499999999999</v>
      </c>
    </row>
    <row r="172" spans="1:17" ht="15.75" customHeight="1">
      <c r="A172" s="2">
        <v>73050</v>
      </c>
      <c r="B172" s="38" t="s">
        <v>180</v>
      </c>
      <c r="C172" s="20">
        <v>232</v>
      </c>
      <c r="D172" s="12">
        <f t="shared" si="58"/>
        <v>208.8</v>
      </c>
      <c r="E172" s="30">
        <f t="shared" si="59"/>
        <v>220.39999999999998</v>
      </c>
      <c r="F172" s="30">
        <f t="shared" si="60"/>
        <v>104.4</v>
      </c>
      <c r="G172" s="30">
        <f t="shared" si="61"/>
        <v>104.4</v>
      </c>
      <c r="H172" s="30">
        <f t="shared" si="62"/>
        <v>197.2</v>
      </c>
      <c r="I172" s="30">
        <f t="shared" si="63"/>
        <v>197.2</v>
      </c>
      <c r="J172" s="30">
        <v>104.4</v>
      </c>
      <c r="K172" s="12">
        <f t="shared" si="64"/>
        <v>215.76000000000002</v>
      </c>
      <c r="L172" s="12">
        <f t="shared" si="65"/>
        <v>213.44</v>
      </c>
      <c r="M172" s="12">
        <f t="shared" si="66"/>
        <v>213.44</v>
      </c>
      <c r="N172" s="12">
        <f t="shared" si="67"/>
        <v>208.8</v>
      </c>
      <c r="O172" s="12">
        <f t="shared" si="68"/>
        <v>208.8</v>
      </c>
      <c r="P172" s="12">
        <f t="shared" si="69"/>
        <v>220.39999999999998</v>
      </c>
      <c r="Q172" s="30">
        <f t="shared" si="57"/>
        <v>220.39999999999998</v>
      </c>
    </row>
    <row r="173" spans="1:17" ht="15.75" customHeight="1">
      <c r="A173" s="2">
        <v>73060</v>
      </c>
      <c r="B173" s="38" t="s">
        <v>181</v>
      </c>
      <c r="C173" s="20">
        <v>232</v>
      </c>
      <c r="D173" s="12">
        <f t="shared" si="58"/>
        <v>208.8</v>
      </c>
      <c r="E173" s="30">
        <f t="shared" si="59"/>
        <v>220.39999999999998</v>
      </c>
      <c r="F173" s="30">
        <f t="shared" si="60"/>
        <v>104.4</v>
      </c>
      <c r="G173" s="30">
        <f t="shared" si="61"/>
        <v>104.4</v>
      </c>
      <c r="H173" s="30">
        <f t="shared" si="62"/>
        <v>197.2</v>
      </c>
      <c r="I173" s="30">
        <f t="shared" si="63"/>
        <v>197.2</v>
      </c>
      <c r="J173" s="30">
        <v>104.4</v>
      </c>
      <c r="K173" s="12">
        <f t="shared" si="64"/>
        <v>215.76000000000002</v>
      </c>
      <c r="L173" s="12">
        <f t="shared" si="65"/>
        <v>213.44</v>
      </c>
      <c r="M173" s="12">
        <f t="shared" si="66"/>
        <v>213.44</v>
      </c>
      <c r="N173" s="12">
        <f t="shared" si="67"/>
        <v>208.8</v>
      </c>
      <c r="O173" s="12">
        <f t="shared" si="68"/>
        <v>208.8</v>
      </c>
      <c r="P173" s="12">
        <f t="shared" si="69"/>
        <v>220.39999999999998</v>
      </c>
      <c r="Q173" s="30">
        <f t="shared" si="57"/>
        <v>220.39999999999998</v>
      </c>
    </row>
    <row r="174" spans="1:17" ht="15.75" customHeight="1">
      <c r="A174" s="2">
        <v>73070</v>
      </c>
      <c r="B174" s="38" t="s">
        <v>182</v>
      </c>
      <c r="C174" s="20">
        <v>232</v>
      </c>
      <c r="D174" s="12">
        <f t="shared" si="58"/>
        <v>208.8</v>
      </c>
      <c r="E174" s="30">
        <f t="shared" si="59"/>
        <v>220.39999999999998</v>
      </c>
      <c r="F174" s="30">
        <f t="shared" si="60"/>
        <v>104.4</v>
      </c>
      <c r="G174" s="30">
        <f t="shared" si="61"/>
        <v>104.4</v>
      </c>
      <c r="H174" s="30">
        <f t="shared" si="62"/>
        <v>197.2</v>
      </c>
      <c r="I174" s="30">
        <f t="shared" si="63"/>
        <v>197.2</v>
      </c>
      <c r="J174" s="30">
        <v>104.4</v>
      </c>
      <c r="K174" s="12">
        <f t="shared" si="64"/>
        <v>215.76000000000002</v>
      </c>
      <c r="L174" s="12">
        <f t="shared" si="65"/>
        <v>213.44</v>
      </c>
      <c r="M174" s="12">
        <f t="shared" si="66"/>
        <v>213.44</v>
      </c>
      <c r="N174" s="12">
        <f t="shared" si="67"/>
        <v>208.8</v>
      </c>
      <c r="O174" s="12">
        <f t="shared" si="68"/>
        <v>208.8</v>
      </c>
      <c r="P174" s="12">
        <f t="shared" si="69"/>
        <v>220.39999999999998</v>
      </c>
      <c r="Q174" s="30">
        <f t="shared" si="57"/>
        <v>220.39999999999998</v>
      </c>
    </row>
    <row r="175" spans="1:17" ht="15.75" customHeight="1">
      <c r="A175" s="2">
        <v>73080</v>
      </c>
      <c r="B175" s="38" t="s">
        <v>182</v>
      </c>
      <c r="C175" s="20">
        <v>232</v>
      </c>
      <c r="D175" s="12">
        <f t="shared" si="58"/>
        <v>208.8</v>
      </c>
      <c r="E175" s="30">
        <f t="shared" si="59"/>
        <v>220.39999999999998</v>
      </c>
      <c r="F175" s="30">
        <f t="shared" si="60"/>
        <v>104.4</v>
      </c>
      <c r="G175" s="30">
        <f t="shared" si="61"/>
        <v>104.4</v>
      </c>
      <c r="H175" s="30">
        <f t="shared" si="62"/>
        <v>197.2</v>
      </c>
      <c r="I175" s="30">
        <f t="shared" si="63"/>
        <v>197.2</v>
      </c>
      <c r="J175" s="30">
        <v>104.4</v>
      </c>
      <c r="K175" s="12">
        <f t="shared" si="64"/>
        <v>215.76000000000002</v>
      </c>
      <c r="L175" s="12">
        <f t="shared" si="65"/>
        <v>213.44</v>
      </c>
      <c r="M175" s="12">
        <f t="shared" si="66"/>
        <v>213.44</v>
      </c>
      <c r="N175" s="12">
        <f t="shared" si="67"/>
        <v>208.8</v>
      </c>
      <c r="O175" s="12">
        <f t="shared" si="68"/>
        <v>208.8</v>
      </c>
      <c r="P175" s="12">
        <f t="shared" si="69"/>
        <v>220.39999999999998</v>
      </c>
      <c r="Q175" s="30">
        <f t="shared" si="57"/>
        <v>220.39999999999998</v>
      </c>
    </row>
    <row r="176" spans="1:17" ht="15.75" customHeight="1">
      <c r="A176" s="2">
        <v>73085</v>
      </c>
      <c r="B176" s="38" t="s">
        <v>183</v>
      </c>
      <c r="C176" s="20">
        <v>343</v>
      </c>
      <c r="D176" s="12">
        <f t="shared" si="58"/>
        <v>308.7</v>
      </c>
      <c r="E176" s="30">
        <f t="shared" si="59"/>
        <v>325.84999999999997</v>
      </c>
      <c r="F176" s="30">
        <f t="shared" si="60"/>
        <v>154.35</v>
      </c>
      <c r="G176" s="30">
        <f t="shared" si="61"/>
        <v>154.35</v>
      </c>
      <c r="H176" s="30">
        <f t="shared" si="62"/>
        <v>291.55</v>
      </c>
      <c r="I176" s="30">
        <f t="shared" si="63"/>
        <v>291.55</v>
      </c>
      <c r="J176" s="30">
        <v>154.35</v>
      </c>
      <c r="K176" s="12">
        <f t="shared" si="64"/>
        <v>318.99</v>
      </c>
      <c r="L176" s="12">
        <f t="shared" si="65"/>
        <v>315.56</v>
      </c>
      <c r="M176" s="12">
        <f t="shared" si="66"/>
        <v>315.56</v>
      </c>
      <c r="N176" s="12">
        <f t="shared" si="67"/>
        <v>308.7</v>
      </c>
      <c r="O176" s="12">
        <f t="shared" si="68"/>
        <v>308.7</v>
      </c>
      <c r="P176" s="12">
        <f t="shared" si="69"/>
        <v>325.84999999999997</v>
      </c>
      <c r="Q176" s="30">
        <f t="shared" si="57"/>
        <v>325.84999999999997</v>
      </c>
    </row>
    <row r="177" spans="1:17" ht="15.75" customHeight="1">
      <c r="A177" s="2">
        <v>73090</v>
      </c>
      <c r="B177" s="38" t="s">
        <v>184</v>
      </c>
      <c r="C177" s="20">
        <v>232</v>
      </c>
      <c r="D177" s="12">
        <f t="shared" si="58"/>
        <v>208.8</v>
      </c>
      <c r="E177" s="30">
        <f t="shared" si="59"/>
        <v>220.39999999999998</v>
      </c>
      <c r="F177" s="30">
        <f t="shared" si="60"/>
        <v>104.4</v>
      </c>
      <c r="G177" s="30">
        <f t="shared" si="61"/>
        <v>104.4</v>
      </c>
      <c r="H177" s="30">
        <f t="shared" si="62"/>
        <v>197.2</v>
      </c>
      <c r="I177" s="30">
        <f t="shared" si="63"/>
        <v>197.2</v>
      </c>
      <c r="J177" s="30">
        <v>104.4</v>
      </c>
      <c r="K177" s="12">
        <f t="shared" si="64"/>
        <v>215.76000000000002</v>
      </c>
      <c r="L177" s="12">
        <f t="shared" si="65"/>
        <v>213.44</v>
      </c>
      <c r="M177" s="12">
        <f t="shared" si="66"/>
        <v>213.44</v>
      </c>
      <c r="N177" s="12">
        <f t="shared" si="67"/>
        <v>208.8</v>
      </c>
      <c r="O177" s="12">
        <f t="shared" si="68"/>
        <v>208.8</v>
      </c>
      <c r="P177" s="12">
        <f t="shared" si="69"/>
        <v>220.39999999999998</v>
      </c>
      <c r="Q177" s="30">
        <f t="shared" si="57"/>
        <v>220.39999999999998</v>
      </c>
    </row>
    <row r="178" spans="1:17" ht="15.75" customHeight="1">
      <c r="A178" s="2">
        <v>73092</v>
      </c>
      <c r="B178" s="38" t="s">
        <v>185</v>
      </c>
      <c r="C178" s="20">
        <v>232</v>
      </c>
      <c r="D178" s="12">
        <f t="shared" si="58"/>
        <v>208.8</v>
      </c>
      <c r="E178" s="30">
        <f t="shared" si="59"/>
        <v>220.39999999999998</v>
      </c>
      <c r="F178" s="30">
        <f t="shared" si="60"/>
        <v>104.4</v>
      </c>
      <c r="G178" s="30">
        <f t="shared" si="61"/>
        <v>104.4</v>
      </c>
      <c r="H178" s="30">
        <f t="shared" si="62"/>
        <v>197.2</v>
      </c>
      <c r="I178" s="30">
        <f t="shared" si="63"/>
        <v>197.2</v>
      </c>
      <c r="J178" s="30">
        <v>104.4</v>
      </c>
      <c r="K178" s="12">
        <f t="shared" si="64"/>
        <v>215.76000000000002</v>
      </c>
      <c r="L178" s="12">
        <f t="shared" si="65"/>
        <v>213.44</v>
      </c>
      <c r="M178" s="12">
        <f t="shared" si="66"/>
        <v>213.44</v>
      </c>
      <c r="N178" s="12">
        <f t="shared" si="67"/>
        <v>208.8</v>
      </c>
      <c r="O178" s="12">
        <f t="shared" si="68"/>
        <v>208.8</v>
      </c>
      <c r="P178" s="12">
        <f t="shared" si="69"/>
        <v>220.39999999999998</v>
      </c>
      <c r="Q178" s="30">
        <f t="shared" si="57"/>
        <v>220.39999999999998</v>
      </c>
    </row>
    <row r="179" spans="1:17" ht="15.75" customHeight="1">
      <c r="A179" s="2">
        <v>73100</v>
      </c>
      <c r="B179" s="38" t="s">
        <v>186</v>
      </c>
      <c r="C179" s="20">
        <v>232</v>
      </c>
      <c r="D179" s="12">
        <f t="shared" si="58"/>
        <v>208.8</v>
      </c>
      <c r="E179" s="30">
        <f t="shared" si="59"/>
        <v>220.39999999999998</v>
      </c>
      <c r="F179" s="30">
        <f t="shared" si="60"/>
        <v>104.4</v>
      </c>
      <c r="G179" s="30">
        <f t="shared" si="61"/>
        <v>104.4</v>
      </c>
      <c r="H179" s="30">
        <f t="shared" si="62"/>
        <v>197.2</v>
      </c>
      <c r="I179" s="30">
        <f t="shared" si="63"/>
        <v>197.2</v>
      </c>
      <c r="J179" s="30">
        <v>104.4</v>
      </c>
      <c r="K179" s="12">
        <f t="shared" si="64"/>
        <v>215.76000000000002</v>
      </c>
      <c r="L179" s="12">
        <f t="shared" si="65"/>
        <v>213.44</v>
      </c>
      <c r="M179" s="12">
        <f t="shared" si="66"/>
        <v>213.44</v>
      </c>
      <c r="N179" s="12">
        <f t="shared" si="67"/>
        <v>208.8</v>
      </c>
      <c r="O179" s="12">
        <f t="shared" si="68"/>
        <v>208.8</v>
      </c>
      <c r="P179" s="12">
        <f t="shared" si="69"/>
        <v>220.39999999999998</v>
      </c>
      <c r="Q179" s="30">
        <f t="shared" si="57"/>
        <v>220.39999999999998</v>
      </c>
    </row>
    <row r="180" spans="1:17" ht="15.75" customHeight="1">
      <c r="A180" s="2">
        <v>73110</v>
      </c>
      <c r="B180" s="38" t="s">
        <v>186</v>
      </c>
      <c r="C180" s="20">
        <v>232</v>
      </c>
      <c r="D180" s="12">
        <f t="shared" si="58"/>
        <v>208.8</v>
      </c>
      <c r="E180" s="30">
        <f t="shared" si="59"/>
        <v>220.39999999999998</v>
      </c>
      <c r="F180" s="30">
        <f t="shared" si="60"/>
        <v>104.4</v>
      </c>
      <c r="G180" s="30">
        <f t="shared" si="61"/>
        <v>104.4</v>
      </c>
      <c r="H180" s="30">
        <f t="shared" si="62"/>
        <v>197.2</v>
      </c>
      <c r="I180" s="30">
        <f t="shared" si="63"/>
        <v>197.2</v>
      </c>
      <c r="J180" s="30">
        <v>104.4</v>
      </c>
      <c r="K180" s="12">
        <f t="shared" si="64"/>
        <v>215.76000000000002</v>
      </c>
      <c r="L180" s="12">
        <f t="shared" si="65"/>
        <v>213.44</v>
      </c>
      <c r="M180" s="12">
        <f t="shared" si="66"/>
        <v>213.44</v>
      </c>
      <c r="N180" s="12">
        <f t="shared" si="67"/>
        <v>208.8</v>
      </c>
      <c r="O180" s="12">
        <f t="shared" si="68"/>
        <v>208.8</v>
      </c>
      <c r="P180" s="12">
        <f t="shared" si="69"/>
        <v>220.39999999999998</v>
      </c>
      <c r="Q180" s="30">
        <f t="shared" si="57"/>
        <v>220.39999999999998</v>
      </c>
    </row>
    <row r="181" spans="1:17" ht="15.75" customHeight="1">
      <c r="A181" s="2">
        <v>73115</v>
      </c>
      <c r="B181" s="38" t="s">
        <v>187</v>
      </c>
      <c r="C181" s="20">
        <v>234</v>
      </c>
      <c r="D181" s="12">
        <f t="shared" si="58"/>
        <v>210.6</v>
      </c>
      <c r="E181" s="30">
        <f t="shared" si="59"/>
        <v>222.29999999999998</v>
      </c>
      <c r="F181" s="30">
        <f t="shared" si="60"/>
        <v>105.3</v>
      </c>
      <c r="G181" s="30">
        <f t="shared" si="61"/>
        <v>105.3</v>
      </c>
      <c r="H181" s="30">
        <f t="shared" si="62"/>
        <v>198.9</v>
      </c>
      <c r="I181" s="30">
        <f t="shared" si="63"/>
        <v>198.9</v>
      </c>
      <c r="J181" s="30">
        <v>105.3</v>
      </c>
      <c r="K181" s="12">
        <f t="shared" si="64"/>
        <v>217.62</v>
      </c>
      <c r="L181" s="12">
        <f t="shared" si="65"/>
        <v>215.28</v>
      </c>
      <c r="M181" s="12">
        <f t="shared" si="66"/>
        <v>215.28</v>
      </c>
      <c r="N181" s="12">
        <f t="shared" si="67"/>
        <v>210.6</v>
      </c>
      <c r="O181" s="12">
        <f t="shared" si="68"/>
        <v>210.6</v>
      </c>
      <c r="P181" s="12">
        <f t="shared" si="69"/>
        <v>222.29999999999998</v>
      </c>
      <c r="Q181" s="30">
        <f t="shared" si="57"/>
        <v>222.29999999999998</v>
      </c>
    </row>
    <row r="182" spans="1:17" ht="15.75" customHeight="1">
      <c r="A182" s="2">
        <v>73120</v>
      </c>
      <c r="B182" s="38" t="s">
        <v>188</v>
      </c>
      <c r="C182" s="20">
        <v>232</v>
      </c>
      <c r="D182" s="12">
        <f t="shared" si="58"/>
        <v>208.8</v>
      </c>
      <c r="E182" s="30">
        <f t="shared" si="59"/>
        <v>220.39999999999998</v>
      </c>
      <c r="F182" s="30">
        <f t="shared" si="60"/>
        <v>104.4</v>
      </c>
      <c r="G182" s="30">
        <f t="shared" si="61"/>
        <v>104.4</v>
      </c>
      <c r="H182" s="30">
        <f t="shared" si="62"/>
        <v>197.2</v>
      </c>
      <c r="I182" s="30">
        <f t="shared" si="63"/>
        <v>197.2</v>
      </c>
      <c r="J182" s="30">
        <v>104.4</v>
      </c>
      <c r="K182" s="12">
        <f t="shared" si="64"/>
        <v>215.76000000000002</v>
      </c>
      <c r="L182" s="12">
        <f t="shared" si="65"/>
        <v>213.44</v>
      </c>
      <c r="M182" s="12">
        <f t="shared" si="66"/>
        <v>213.44</v>
      </c>
      <c r="N182" s="12">
        <f t="shared" si="67"/>
        <v>208.8</v>
      </c>
      <c r="O182" s="12">
        <f t="shared" si="68"/>
        <v>208.8</v>
      </c>
      <c r="P182" s="12">
        <f t="shared" si="69"/>
        <v>220.39999999999998</v>
      </c>
      <c r="Q182" s="30">
        <f t="shared" si="57"/>
        <v>220.39999999999998</v>
      </c>
    </row>
    <row r="183" spans="1:17" ht="15.75" customHeight="1">
      <c r="A183" s="2">
        <v>73130</v>
      </c>
      <c r="B183" s="38" t="s">
        <v>188</v>
      </c>
      <c r="C183" s="20">
        <v>232</v>
      </c>
      <c r="D183" s="12">
        <f t="shared" si="58"/>
        <v>208.8</v>
      </c>
      <c r="E183" s="30">
        <f t="shared" si="59"/>
        <v>220.39999999999998</v>
      </c>
      <c r="F183" s="30">
        <f t="shared" si="60"/>
        <v>104.4</v>
      </c>
      <c r="G183" s="30">
        <f t="shared" si="61"/>
        <v>104.4</v>
      </c>
      <c r="H183" s="30">
        <f t="shared" si="62"/>
        <v>197.2</v>
      </c>
      <c r="I183" s="30">
        <f t="shared" si="63"/>
        <v>197.2</v>
      </c>
      <c r="J183" s="30">
        <v>104.4</v>
      </c>
      <c r="K183" s="12">
        <f t="shared" si="64"/>
        <v>215.76000000000002</v>
      </c>
      <c r="L183" s="12">
        <f t="shared" si="65"/>
        <v>213.44</v>
      </c>
      <c r="M183" s="12">
        <f t="shared" si="66"/>
        <v>213.44</v>
      </c>
      <c r="N183" s="12">
        <f t="shared" si="67"/>
        <v>208.8</v>
      </c>
      <c r="O183" s="12">
        <f t="shared" si="68"/>
        <v>208.8</v>
      </c>
      <c r="P183" s="12">
        <f t="shared" si="69"/>
        <v>220.39999999999998</v>
      </c>
      <c r="Q183" s="30">
        <f t="shared" si="57"/>
        <v>220.39999999999998</v>
      </c>
    </row>
    <row r="184" spans="1:17" ht="15.75" customHeight="1">
      <c r="A184" s="2">
        <v>73140</v>
      </c>
      <c r="B184" s="38" t="s">
        <v>189</v>
      </c>
      <c r="C184" s="20">
        <v>232</v>
      </c>
      <c r="D184" s="12">
        <f t="shared" si="58"/>
        <v>208.8</v>
      </c>
      <c r="E184" s="30">
        <f t="shared" si="59"/>
        <v>220.39999999999998</v>
      </c>
      <c r="F184" s="30">
        <f t="shared" si="60"/>
        <v>104.4</v>
      </c>
      <c r="G184" s="30">
        <f t="shared" si="61"/>
        <v>104.4</v>
      </c>
      <c r="H184" s="30">
        <f t="shared" si="62"/>
        <v>197.2</v>
      </c>
      <c r="I184" s="30">
        <f t="shared" si="63"/>
        <v>197.2</v>
      </c>
      <c r="J184" s="30">
        <v>104.4</v>
      </c>
      <c r="K184" s="12">
        <f t="shared" si="64"/>
        <v>215.76000000000002</v>
      </c>
      <c r="L184" s="12">
        <f t="shared" si="65"/>
        <v>213.44</v>
      </c>
      <c r="M184" s="12">
        <f t="shared" si="66"/>
        <v>213.44</v>
      </c>
      <c r="N184" s="12">
        <f t="shared" si="67"/>
        <v>208.8</v>
      </c>
      <c r="O184" s="12">
        <f t="shared" si="68"/>
        <v>208.8</v>
      </c>
      <c r="P184" s="12">
        <f t="shared" si="69"/>
        <v>220.39999999999998</v>
      </c>
      <c r="Q184" s="30">
        <f t="shared" si="57"/>
        <v>220.39999999999998</v>
      </c>
    </row>
    <row r="185" spans="1:17" ht="15.75" customHeight="1">
      <c r="A185" s="2">
        <v>73225</v>
      </c>
      <c r="B185" s="38" t="s">
        <v>255</v>
      </c>
      <c r="C185" s="20">
        <v>2006</v>
      </c>
      <c r="D185" s="12">
        <f t="shared" si="58"/>
        <v>1805.4</v>
      </c>
      <c r="E185" s="30">
        <f t="shared" si="59"/>
        <v>1905.6999999999998</v>
      </c>
      <c r="F185" s="30">
        <f t="shared" si="60"/>
        <v>902.7</v>
      </c>
      <c r="G185" s="30">
        <f t="shared" si="61"/>
        <v>902.7</v>
      </c>
      <c r="H185" s="30">
        <f t="shared" si="62"/>
        <v>1705.1</v>
      </c>
      <c r="I185" s="30">
        <f t="shared" si="63"/>
        <v>1705.1</v>
      </c>
      <c r="J185" s="30">
        <v>902.7</v>
      </c>
      <c r="K185" s="12">
        <f t="shared" si="64"/>
        <v>1865.5800000000002</v>
      </c>
      <c r="L185" s="12">
        <f t="shared" si="65"/>
        <v>1845.52</v>
      </c>
      <c r="M185" s="12">
        <f t="shared" si="66"/>
        <v>1845.52</v>
      </c>
      <c r="N185" s="12">
        <f t="shared" si="67"/>
        <v>1805.4</v>
      </c>
      <c r="O185" s="12">
        <f t="shared" si="68"/>
        <v>1805.4</v>
      </c>
      <c r="P185" s="12">
        <f t="shared" si="69"/>
        <v>1905.6999999999998</v>
      </c>
      <c r="Q185" s="30">
        <f t="shared" si="57"/>
        <v>1905.6999999999998</v>
      </c>
    </row>
    <row r="186" spans="1:17" ht="15.75" customHeight="1">
      <c r="A186" s="2">
        <v>73525</v>
      </c>
      <c r="B186" s="38" t="s">
        <v>190</v>
      </c>
      <c r="C186" s="20">
        <v>1333</v>
      </c>
      <c r="D186" s="12">
        <f t="shared" si="58"/>
        <v>1199.7</v>
      </c>
      <c r="E186" s="30">
        <f t="shared" si="59"/>
        <v>1266.3499999999999</v>
      </c>
      <c r="F186" s="30">
        <f t="shared" si="60"/>
        <v>599.85</v>
      </c>
      <c r="G186" s="30">
        <f t="shared" si="61"/>
        <v>599.85</v>
      </c>
      <c r="H186" s="30">
        <f t="shared" si="62"/>
        <v>1133.05</v>
      </c>
      <c r="I186" s="30">
        <f t="shared" si="63"/>
        <v>1133.05</v>
      </c>
      <c r="J186" s="30">
        <v>599.85</v>
      </c>
      <c r="K186" s="12">
        <f t="shared" si="64"/>
        <v>1239.69</v>
      </c>
      <c r="L186" s="12">
        <f t="shared" si="65"/>
        <v>1226.3600000000001</v>
      </c>
      <c r="M186" s="12">
        <f t="shared" si="66"/>
        <v>1226.3600000000001</v>
      </c>
      <c r="N186" s="12">
        <f t="shared" si="67"/>
        <v>1199.7</v>
      </c>
      <c r="O186" s="12">
        <f t="shared" si="68"/>
        <v>1199.7</v>
      </c>
      <c r="P186" s="12">
        <f t="shared" si="69"/>
        <v>1266.3499999999999</v>
      </c>
      <c r="Q186" s="30">
        <f t="shared" si="57"/>
        <v>1266.3499999999999</v>
      </c>
    </row>
    <row r="187" spans="1:17" ht="15.75" customHeight="1">
      <c r="A187" s="2">
        <v>73560</v>
      </c>
      <c r="B187" s="38" t="s">
        <v>191</v>
      </c>
      <c r="C187" s="20">
        <v>232</v>
      </c>
      <c r="D187" s="12">
        <f t="shared" si="58"/>
        <v>208.8</v>
      </c>
      <c r="E187" s="30">
        <f t="shared" si="59"/>
        <v>220.39999999999998</v>
      </c>
      <c r="F187" s="30">
        <f t="shared" si="60"/>
        <v>104.4</v>
      </c>
      <c r="G187" s="30">
        <f t="shared" si="61"/>
        <v>104.4</v>
      </c>
      <c r="H187" s="30">
        <f t="shared" si="62"/>
        <v>197.2</v>
      </c>
      <c r="I187" s="30">
        <f t="shared" si="63"/>
        <v>197.2</v>
      </c>
      <c r="J187" s="30">
        <v>104.4</v>
      </c>
      <c r="K187" s="12">
        <f t="shared" si="64"/>
        <v>215.76000000000002</v>
      </c>
      <c r="L187" s="12">
        <f t="shared" si="65"/>
        <v>213.44</v>
      </c>
      <c r="M187" s="12">
        <f t="shared" si="66"/>
        <v>213.44</v>
      </c>
      <c r="N187" s="12">
        <f t="shared" si="67"/>
        <v>208.8</v>
      </c>
      <c r="O187" s="12">
        <f t="shared" si="68"/>
        <v>208.8</v>
      </c>
      <c r="P187" s="12">
        <f t="shared" si="69"/>
        <v>220.39999999999998</v>
      </c>
      <c r="Q187" s="30">
        <f t="shared" si="57"/>
        <v>220.39999999999998</v>
      </c>
    </row>
    <row r="188" spans="1:17" ht="15.75" customHeight="1">
      <c r="A188" s="2">
        <v>73562</v>
      </c>
      <c r="B188" s="38" t="s">
        <v>192</v>
      </c>
      <c r="C188" s="20">
        <v>232</v>
      </c>
      <c r="D188" s="12">
        <f t="shared" si="58"/>
        <v>208.8</v>
      </c>
      <c r="E188" s="30">
        <f t="shared" si="59"/>
        <v>220.39999999999998</v>
      </c>
      <c r="F188" s="30">
        <f t="shared" si="60"/>
        <v>104.4</v>
      </c>
      <c r="G188" s="30">
        <f t="shared" si="61"/>
        <v>104.4</v>
      </c>
      <c r="H188" s="30">
        <f t="shared" si="62"/>
        <v>197.2</v>
      </c>
      <c r="I188" s="30">
        <f t="shared" si="63"/>
        <v>197.2</v>
      </c>
      <c r="J188" s="30">
        <v>104.4</v>
      </c>
      <c r="K188" s="12">
        <f t="shared" si="64"/>
        <v>215.76000000000002</v>
      </c>
      <c r="L188" s="12">
        <f t="shared" si="65"/>
        <v>213.44</v>
      </c>
      <c r="M188" s="12">
        <f t="shared" si="66"/>
        <v>213.44</v>
      </c>
      <c r="N188" s="12">
        <f t="shared" si="67"/>
        <v>208.8</v>
      </c>
      <c r="O188" s="12">
        <f t="shared" si="68"/>
        <v>208.8</v>
      </c>
      <c r="P188" s="12">
        <f t="shared" si="69"/>
        <v>220.39999999999998</v>
      </c>
      <c r="Q188" s="30">
        <f t="shared" ref="Q188:Q251" si="70">0.95*C188</f>
        <v>220.39999999999998</v>
      </c>
    </row>
    <row r="189" spans="1:17" ht="15.75" customHeight="1">
      <c r="A189" s="2">
        <v>73564</v>
      </c>
      <c r="B189" s="38" t="s">
        <v>193</v>
      </c>
      <c r="C189" s="20">
        <v>357</v>
      </c>
      <c r="D189" s="12">
        <f t="shared" ref="D189:D252" si="71">0.9*C189</f>
        <v>321.3</v>
      </c>
      <c r="E189" s="30">
        <f t="shared" ref="E189:E252" si="72">MAX(G189:Q189)</f>
        <v>339.15</v>
      </c>
      <c r="F189" s="30">
        <f t="shared" ref="F189:F252" si="73">MIN(G189:Q189)</f>
        <v>160.65</v>
      </c>
      <c r="G189" s="30">
        <f t="shared" ref="G189:G252" si="74">0.45*C189</f>
        <v>160.65</v>
      </c>
      <c r="H189" s="30">
        <f t="shared" ref="H189:H252" si="75">0.85*C189</f>
        <v>303.45</v>
      </c>
      <c r="I189" s="30">
        <f t="shared" ref="I189:I252" si="76">0.85*C189</f>
        <v>303.45</v>
      </c>
      <c r="J189" s="30">
        <v>160.65</v>
      </c>
      <c r="K189" s="12">
        <f t="shared" ref="K189:K252" si="77">0.93*C189</f>
        <v>332.01</v>
      </c>
      <c r="L189" s="12">
        <f t="shared" ref="L189:L252" si="78">0.92*C189</f>
        <v>328.44</v>
      </c>
      <c r="M189" s="12">
        <f t="shared" ref="M189:M252" si="79">0.92*C189</f>
        <v>328.44</v>
      </c>
      <c r="N189" s="12">
        <f t="shared" ref="N189:N252" si="80">0.9*C189</f>
        <v>321.3</v>
      </c>
      <c r="O189" s="12">
        <f t="shared" ref="O189:O252" si="81">0.9*C189</f>
        <v>321.3</v>
      </c>
      <c r="P189" s="12">
        <f t="shared" ref="P189:P252" si="82">0.95*C189</f>
        <v>339.15</v>
      </c>
      <c r="Q189" s="30">
        <f t="shared" si="70"/>
        <v>339.15</v>
      </c>
    </row>
    <row r="190" spans="1:17" ht="15.75" customHeight="1">
      <c r="A190" s="2">
        <v>73565</v>
      </c>
      <c r="B190" s="38" t="s">
        <v>194</v>
      </c>
      <c r="C190" s="20">
        <v>348</v>
      </c>
      <c r="D190" s="12">
        <f t="shared" si="71"/>
        <v>313.2</v>
      </c>
      <c r="E190" s="30">
        <f t="shared" si="72"/>
        <v>330.59999999999997</v>
      </c>
      <c r="F190" s="30">
        <f t="shared" si="73"/>
        <v>156.6</v>
      </c>
      <c r="G190" s="30">
        <f t="shared" si="74"/>
        <v>156.6</v>
      </c>
      <c r="H190" s="30">
        <f t="shared" si="75"/>
        <v>295.8</v>
      </c>
      <c r="I190" s="30">
        <f t="shared" si="76"/>
        <v>295.8</v>
      </c>
      <c r="J190" s="30">
        <v>156.6</v>
      </c>
      <c r="K190" s="12">
        <f t="shared" si="77"/>
        <v>323.64000000000004</v>
      </c>
      <c r="L190" s="12">
        <f t="shared" si="78"/>
        <v>320.16000000000003</v>
      </c>
      <c r="M190" s="12">
        <f t="shared" si="79"/>
        <v>320.16000000000003</v>
      </c>
      <c r="N190" s="12">
        <f t="shared" si="80"/>
        <v>313.2</v>
      </c>
      <c r="O190" s="12">
        <f t="shared" si="81"/>
        <v>313.2</v>
      </c>
      <c r="P190" s="12">
        <f t="shared" si="82"/>
        <v>330.59999999999997</v>
      </c>
      <c r="Q190" s="30">
        <f t="shared" si="70"/>
        <v>330.59999999999997</v>
      </c>
    </row>
    <row r="191" spans="1:17" ht="15.75" customHeight="1">
      <c r="A191" s="2">
        <v>73580</v>
      </c>
      <c r="B191" s="38" t="s">
        <v>195</v>
      </c>
      <c r="C191" s="20">
        <v>1333</v>
      </c>
      <c r="D191" s="12">
        <f t="shared" si="71"/>
        <v>1199.7</v>
      </c>
      <c r="E191" s="30">
        <f t="shared" si="72"/>
        <v>1266.3499999999999</v>
      </c>
      <c r="F191" s="30">
        <f t="shared" si="73"/>
        <v>599.85</v>
      </c>
      <c r="G191" s="30">
        <f t="shared" si="74"/>
        <v>599.85</v>
      </c>
      <c r="H191" s="30">
        <f t="shared" si="75"/>
        <v>1133.05</v>
      </c>
      <c r="I191" s="30">
        <f t="shared" si="76"/>
        <v>1133.05</v>
      </c>
      <c r="J191" s="30">
        <v>599.85</v>
      </c>
      <c r="K191" s="12">
        <f t="shared" si="77"/>
        <v>1239.69</v>
      </c>
      <c r="L191" s="12">
        <f t="shared" si="78"/>
        <v>1226.3600000000001</v>
      </c>
      <c r="M191" s="12">
        <f t="shared" si="79"/>
        <v>1226.3600000000001</v>
      </c>
      <c r="N191" s="12">
        <f t="shared" si="80"/>
        <v>1199.7</v>
      </c>
      <c r="O191" s="12">
        <f t="shared" si="81"/>
        <v>1199.7</v>
      </c>
      <c r="P191" s="12">
        <f t="shared" si="82"/>
        <v>1266.3499999999999</v>
      </c>
      <c r="Q191" s="30">
        <f t="shared" si="70"/>
        <v>1266.3499999999999</v>
      </c>
    </row>
    <row r="192" spans="1:17" ht="15.75" customHeight="1">
      <c r="A192" s="2">
        <v>73590</v>
      </c>
      <c r="B192" s="38" t="s">
        <v>196</v>
      </c>
      <c r="C192" s="20">
        <v>232</v>
      </c>
      <c r="D192" s="12">
        <f t="shared" si="71"/>
        <v>208.8</v>
      </c>
      <c r="E192" s="30">
        <f t="shared" si="72"/>
        <v>220.39999999999998</v>
      </c>
      <c r="F192" s="30">
        <f t="shared" si="73"/>
        <v>104.4</v>
      </c>
      <c r="G192" s="30">
        <f t="shared" si="74"/>
        <v>104.4</v>
      </c>
      <c r="H192" s="30">
        <f t="shared" si="75"/>
        <v>197.2</v>
      </c>
      <c r="I192" s="30">
        <f t="shared" si="76"/>
        <v>197.2</v>
      </c>
      <c r="J192" s="30">
        <v>104.4</v>
      </c>
      <c r="K192" s="12">
        <f t="shared" si="77"/>
        <v>215.76000000000002</v>
      </c>
      <c r="L192" s="12">
        <f t="shared" si="78"/>
        <v>213.44</v>
      </c>
      <c r="M192" s="12">
        <f t="shared" si="79"/>
        <v>213.44</v>
      </c>
      <c r="N192" s="12">
        <f t="shared" si="80"/>
        <v>208.8</v>
      </c>
      <c r="O192" s="12">
        <f t="shared" si="81"/>
        <v>208.8</v>
      </c>
      <c r="P192" s="12">
        <f t="shared" si="82"/>
        <v>220.39999999999998</v>
      </c>
      <c r="Q192" s="30">
        <f t="shared" si="70"/>
        <v>220.39999999999998</v>
      </c>
    </row>
    <row r="193" spans="1:17" ht="15.75" customHeight="1">
      <c r="A193" s="2">
        <v>73592</v>
      </c>
      <c r="B193" s="38" t="s">
        <v>197</v>
      </c>
      <c r="C193" s="20">
        <v>232</v>
      </c>
      <c r="D193" s="12">
        <f t="shared" si="71"/>
        <v>208.8</v>
      </c>
      <c r="E193" s="30">
        <f t="shared" si="72"/>
        <v>220.39999999999998</v>
      </c>
      <c r="F193" s="30">
        <f t="shared" si="73"/>
        <v>104.4</v>
      </c>
      <c r="G193" s="30">
        <f t="shared" si="74"/>
        <v>104.4</v>
      </c>
      <c r="H193" s="30">
        <f t="shared" si="75"/>
        <v>197.2</v>
      </c>
      <c r="I193" s="30">
        <f t="shared" si="76"/>
        <v>197.2</v>
      </c>
      <c r="J193" s="30">
        <v>104.4</v>
      </c>
      <c r="K193" s="12">
        <f t="shared" si="77"/>
        <v>215.76000000000002</v>
      </c>
      <c r="L193" s="12">
        <f t="shared" si="78"/>
        <v>213.44</v>
      </c>
      <c r="M193" s="12">
        <f t="shared" si="79"/>
        <v>213.44</v>
      </c>
      <c r="N193" s="12">
        <f t="shared" si="80"/>
        <v>208.8</v>
      </c>
      <c r="O193" s="12">
        <f t="shared" si="81"/>
        <v>208.8</v>
      </c>
      <c r="P193" s="12">
        <f t="shared" si="82"/>
        <v>220.39999999999998</v>
      </c>
      <c r="Q193" s="30">
        <f t="shared" si="70"/>
        <v>220.39999999999998</v>
      </c>
    </row>
    <row r="194" spans="1:17" ht="15.75" customHeight="1">
      <c r="A194" s="2">
        <v>73600</v>
      </c>
      <c r="B194" s="38" t="s">
        <v>198</v>
      </c>
      <c r="C194" s="20">
        <v>232</v>
      </c>
      <c r="D194" s="12">
        <f t="shared" si="71"/>
        <v>208.8</v>
      </c>
      <c r="E194" s="30">
        <f t="shared" si="72"/>
        <v>220.39999999999998</v>
      </c>
      <c r="F194" s="30">
        <f t="shared" si="73"/>
        <v>104.4</v>
      </c>
      <c r="G194" s="30">
        <f t="shared" si="74"/>
        <v>104.4</v>
      </c>
      <c r="H194" s="30">
        <f t="shared" si="75"/>
        <v>197.2</v>
      </c>
      <c r="I194" s="30">
        <f t="shared" si="76"/>
        <v>197.2</v>
      </c>
      <c r="J194" s="30">
        <v>104.4</v>
      </c>
      <c r="K194" s="12">
        <f t="shared" si="77"/>
        <v>215.76000000000002</v>
      </c>
      <c r="L194" s="12">
        <f t="shared" si="78"/>
        <v>213.44</v>
      </c>
      <c r="M194" s="12">
        <f t="shared" si="79"/>
        <v>213.44</v>
      </c>
      <c r="N194" s="12">
        <f t="shared" si="80"/>
        <v>208.8</v>
      </c>
      <c r="O194" s="12">
        <f t="shared" si="81"/>
        <v>208.8</v>
      </c>
      <c r="P194" s="12">
        <f t="shared" si="82"/>
        <v>220.39999999999998</v>
      </c>
      <c r="Q194" s="30">
        <f t="shared" si="70"/>
        <v>220.39999999999998</v>
      </c>
    </row>
    <row r="195" spans="1:17" ht="15.75" customHeight="1">
      <c r="A195" s="2">
        <v>73610</v>
      </c>
      <c r="B195" s="38" t="s">
        <v>198</v>
      </c>
      <c r="C195" s="20">
        <v>232</v>
      </c>
      <c r="D195" s="12">
        <f t="shared" si="71"/>
        <v>208.8</v>
      </c>
      <c r="E195" s="30">
        <f t="shared" si="72"/>
        <v>220.39999999999998</v>
      </c>
      <c r="F195" s="30">
        <f t="shared" si="73"/>
        <v>104.4</v>
      </c>
      <c r="G195" s="30">
        <f t="shared" si="74"/>
        <v>104.4</v>
      </c>
      <c r="H195" s="30">
        <f t="shared" si="75"/>
        <v>197.2</v>
      </c>
      <c r="I195" s="30">
        <f t="shared" si="76"/>
        <v>197.2</v>
      </c>
      <c r="J195" s="30">
        <v>104.4</v>
      </c>
      <c r="K195" s="12">
        <f t="shared" si="77"/>
        <v>215.76000000000002</v>
      </c>
      <c r="L195" s="12">
        <f t="shared" si="78"/>
        <v>213.44</v>
      </c>
      <c r="M195" s="12">
        <f t="shared" si="79"/>
        <v>213.44</v>
      </c>
      <c r="N195" s="12">
        <f t="shared" si="80"/>
        <v>208.8</v>
      </c>
      <c r="O195" s="12">
        <f t="shared" si="81"/>
        <v>208.8</v>
      </c>
      <c r="P195" s="12">
        <f t="shared" si="82"/>
        <v>220.39999999999998</v>
      </c>
      <c r="Q195" s="30">
        <f t="shared" si="70"/>
        <v>220.39999999999998</v>
      </c>
    </row>
    <row r="196" spans="1:17" ht="15.75" customHeight="1">
      <c r="A196" s="2">
        <v>73620</v>
      </c>
      <c r="B196" s="38" t="s">
        <v>199</v>
      </c>
      <c r="C196" s="20">
        <v>232</v>
      </c>
      <c r="D196" s="12">
        <f t="shared" si="71"/>
        <v>208.8</v>
      </c>
      <c r="E196" s="30">
        <f t="shared" si="72"/>
        <v>220.39999999999998</v>
      </c>
      <c r="F196" s="30">
        <f t="shared" si="73"/>
        <v>104.4</v>
      </c>
      <c r="G196" s="30">
        <f t="shared" si="74"/>
        <v>104.4</v>
      </c>
      <c r="H196" s="30">
        <f t="shared" si="75"/>
        <v>197.2</v>
      </c>
      <c r="I196" s="30">
        <f t="shared" si="76"/>
        <v>197.2</v>
      </c>
      <c r="J196" s="30">
        <v>104.4</v>
      </c>
      <c r="K196" s="12">
        <f t="shared" si="77"/>
        <v>215.76000000000002</v>
      </c>
      <c r="L196" s="12">
        <f t="shared" si="78"/>
        <v>213.44</v>
      </c>
      <c r="M196" s="12">
        <f t="shared" si="79"/>
        <v>213.44</v>
      </c>
      <c r="N196" s="12">
        <f t="shared" si="80"/>
        <v>208.8</v>
      </c>
      <c r="O196" s="12">
        <f t="shared" si="81"/>
        <v>208.8</v>
      </c>
      <c r="P196" s="12">
        <f t="shared" si="82"/>
        <v>220.39999999999998</v>
      </c>
      <c r="Q196" s="30">
        <f t="shared" si="70"/>
        <v>220.39999999999998</v>
      </c>
    </row>
    <row r="197" spans="1:17" ht="15.75" customHeight="1">
      <c r="A197" s="2">
        <v>73630</v>
      </c>
      <c r="B197" s="38" t="s">
        <v>199</v>
      </c>
      <c r="C197" s="20">
        <v>232</v>
      </c>
      <c r="D197" s="12">
        <f t="shared" si="71"/>
        <v>208.8</v>
      </c>
      <c r="E197" s="30">
        <f t="shared" si="72"/>
        <v>220.39999999999998</v>
      </c>
      <c r="F197" s="30">
        <f t="shared" si="73"/>
        <v>104.4</v>
      </c>
      <c r="G197" s="30">
        <f t="shared" si="74"/>
        <v>104.4</v>
      </c>
      <c r="H197" s="30">
        <f t="shared" si="75"/>
        <v>197.2</v>
      </c>
      <c r="I197" s="30">
        <f t="shared" si="76"/>
        <v>197.2</v>
      </c>
      <c r="J197" s="30">
        <v>104.4</v>
      </c>
      <c r="K197" s="12">
        <f t="shared" si="77"/>
        <v>215.76000000000002</v>
      </c>
      <c r="L197" s="12">
        <f t="shared" si="78"/>
        <v>213.44</v>
      </c>
      <c r="M197" s="12">
        <f t="shared" si="79"/>
        <v>213.44</v>
      </c>
      <c r="N197" s="12">
        <f t="shared" si="80"/>
        <v>208.8</v>
      </c>
      <c r="O197" s="12">
        <f t="shared" si="81"/>
        <v>208.8</v>
      </c>
      <c r="P197" s="12">
        <f t="shared" si="82"/>
        <v>220.39999999999998</v>
      </c>
      <c r="Q197" s="30">
        <f t="shared" si="70"/>
        <v>220.39999999999998</v>
      </c>
    </row>
    <row r="198" spans="1:17" ht="15.75" customHeight="1">
      <c r="A198" s="2">
        <v>73650</v>
      </c>
      <c r="B198" s="38" t="s">
        <v>200</v>
      </c>
      <c r="C198" s="20">
        <v>232</v>
      </c>
      <c r="D198" s="12">
        <f t="shared" si="71"/>
        <v>208.8</v>
      </c>
      <c r="E198" s="30">
        <f t="shared" si="72"/>
        <v>220.39999999999998</v>
      </c>
      <c r="F198" s="30">
        <f t="shared" si="73"/>
        <v>104.4</v>
      </c>
      <c r="G198" s="30">
        <f t="shared" si="74"/>
        <v>104.4</v>
      </c>
      <c r="H198" s="30">
        <f t="shared" si="75"/>
        <v>197.2</v>
      </c>
      <c r="I198" s="30">
        <f t="shared" si="76"/>
        <v>197.2</v>
      </c>
      <c r="J198" s="30">
        <v>104.4</v>
      </c>
      <c r="K198" s="12">
        <f t="shared" si="77"/>
        <v>215.76000000000002</v>
      </c>
      <c r="L198" s="12">
        <f t="shared" si="78"/>
        <v>213.44</v>
      </c>
      <c r="M198" s="12">
        <f t="shared" si="79"/>
        <v>213.44</v>
      </c>
      <c r="N198" s="12">
        <f t="shared" si="80"/>
        <v>208.8</v>
      </c>
      <c r="O198" s="12">
        <f t="shared" si="81"/>
        <v>208.8</v>
      </c>
      <c r="P198" s="12">
        <f t="shared" si="82"/>
        <v>220.39999999999998</v>
      </c>
      <c r="Q198" s="30">
        <f t="shared" si="70"/>
        <v>220.39999999999998</v>
      </c>
    </row>
    <row r="199" spans="1:17" ht="15.75" customHeight="1">
      <c r="A199" s="2">
        <v>73660</v>
      </c>
      <c r="B199" s="38" t="s">
        <v>201</v>
      </c>
      <c r="C199" s="20">
        <v>232</v>
      </c>
      <c r="D199" s="12">
        <f t="shared" si="71"/>
        <v>208.8</v>
      </c>
      <c r="E199" s="30">
        <f t="shared" si="72"/>
        <v>220.39999999999998</v>
      </c>
      <c r="F199" s="30">
        <f t="shared" si="73"/>
        <v>104.4</v>
      </c>
      <c r="G199" s="30">
        <f t="shared" si="74"/>
        <v>104.4</v>
      </c>
      <c r="H199" s="30">
        <f t="shared" si="75"/>
        <v>197.2</v>
      </c>
      <c r="I199" s="30">
        <f t="shared" si="76"/>
        <v>197.2</v>
      </c>
      <c r="J199" s="30">
        <v>104.4</v>
      </c>
      <c r="K199" s="12">
        <f t="shared" si="77"/>
        <v>215.76000000000002</v>
      </c>
      <c r="L199" s="12">
        <f t="shared" si="78"/>
        <v>213.44</v>
      </c>
      <c r="M199" s="12">
        <f t="shared" si="79"/>
        <v>213.44</v>
      </c>
      <c r="N199" s="12">
        <f t="shared" si="80"/>
        <v>208.8</v>
      </c>
      <c r="O199" s="12">
        <f t="shared" si="81"/>
        <v>208.8</v>
      </c>
      <c r="P199" s="12">
        <f t="shared" si="82"/>
        <v>220.39999999999998</v>
      </c>
      <c r="Q199" s="30">
        <f t="shared" si="70"/>
        <v>220.39999999999998</v>
      </c>
    </row>
    <row r="200" spans="1:17" ht="15.75" customHeight="1">
      <c r="A200" s="2">
        <v>74022</v>
      </c>
      <c r="B200" s="38" t="s">
        <v>202</v>
      </c>
      <c r="C200" s="20">
        <v>357</v>
      </c>
      <c r="D200" s="12">
        <f t="shared" si="71"/>
        <v>321.3</v>
      </c>
      <c r="E200" s="30">
        <f t="shared" si="72"/>
        <v>339.15</v>
      </c>
      <c r="F200" s="30">
        <f t="shared" si="73"/>
        <v>160.65</v>
      </c>
      <c r="G200" s="30">
        <f t="shared" si="74"/>
        <v>160.65</v>
      </c>
      <c r="H200" s="30">
        <f t="shared" si="75"/>
        <v>303.45</v>
      </c>
      <c r="I200" s="30">
        <f t="shared" si="76"/>
        <v>303.45</v>
      </c>
      <c r="J200" s="30">
        <v>160.65</v>
      </c>
      <c r="K200" s="12">
        <f t="shared" si="77"/>
        <v>332.01</v>
      </c>
      <c r="L200" s="12">
        <f t="shared" si="78"/>
        <v>328.44</v>
      </c>
      <c r="M200" s="12">
        <f t="shared" si="79"/>
        <v>328.44</v>
      </c>
      <c r="N200" s="12">
        <f t="shared" si="80"/>
        <v>321.3</v>
      </c>
      <c r="O200" s="12">
        <f t="shared" si="81"/>
        <v>321.3</v>
      </c>
      <c r="P200" s="12">
        <f t="shared" si="82"/>
        <v>339.15</v>
      </c>
      <c r="Q200" s="30">
        <f t="shared" si="70"/>
        <v>339.15</v>
      </c>
    </row>
    <row r="201" spans="1:17" ht="15.75" customHeight="1">
      <c r="A201" s="2">
        <v>74230</v>
      </c>
      <c r="B201" s="38" t="s">
        <v>203</v>
      </c>
      <c r="C201" s="20">
        <v>412</v>
      </c>
      <c r="D201" s="12">
        <f t="shared" si="71"/>
        <v>370.8</v>
      </c>
      <c r="E201" s="30">
        <f t="shared" si="72"/>
        <v>391.4</v>
      </c>
      <c r="F201" s="30">
        <f t="shared" si="73"/>
        <v>185.4</v>
      </c>
      <c r="G201" s="30">
        <f t="shared" si="74"/>
        <v>185.4</v>
      </c>
      <c r="H201" s="30">
        <f t="shared" si="75"/>
        <v>350.2</v>
      </c>
      <c r="I201" s="30">
        <f t="shared" si="76"/>
        <v>350.2</v>
      </c>
      <c r="J201" s="30">
        <v>185.4</v>
      </c>
      <c r="K201" s="12">
        <f t="shared" si="77"/>
        <v>383.16</v>
      </c>
      <c r="L201" s="12">
        <f t="shared" si="78"/>
        <v>379.04</v>
      </c>
      <c r="M201" s="12">
        <f t="shared" si="79"/>
        <v>379.04</v>
      </c>
      <c r="N201" s="12">
        <f t="shared" si="80"/>
        <v>370.8</v>
      </c>
      <c r="O201" s="12">
        <f t="shared" si="81"/>
        <v>370.8</v>
      </c>
      <c r="P201" s="12">
        <f t="shared" si="82"/>
        <v>391.4</v>
      </c>
      <c r="Q201" s="30">
        <f t="shared" si="70"/>
        <v>391.4</v>
      </c>
    </row>
    <row r="202" spans="1:17" s="5" customFormat="1" ht="15.75" customHeight="1">
      <c r="A202" s="2">
        <v>74240</v>
      </c>
      <c r="B202" s="38" t="s">
        <v>204</v>
      </c>
      <c r="C202" s="20">
        <v>605</v>
      </c>
      <c r="D202" s="12">
        <f t="shared" si="71"/>
        <v>544.5</v>
      </c>
      <c r="E202" s="30">
        <f t="shared" si="72"/>
        <v>574.75</v>
      </c>
      <c r="F202" s="30">
        <f t="shared" si="73"/>
        <v>272.25</v>
      </c>
      <c r="G202" s="30">
        <f t="shared" si="74"/>
        <v>272.25</v>
      </c>
      <c r="H202" s="30">
        <f t="shared" si="75"/>
        <v>514.25</v>
      </c>
      <c r="I202" s="30">
        <f t="shared" si="76"/>
        <v>514.25</v>
      </c>
      <c r="J202" s="30">
        <v>272.25</v>
      </c>
      <c r="K202" s="12">
        <f t="shared" si="77"/>
        <v>562.65</v>
      </c>
      <c r="L202" s="12">
        <f t="shared" si="78"/>
        <v>556.6</v>
      </c>
      <c r="M202" s="12">
        <f t="shared" si="79"/>
        <v>556.6</v>
      </c>
      <c r="N202" s="12">
        <f t="shared" si="80"/>
        <v>544.5</v>
      </c>
      <c r="O202" s="12">
        <f t="shared" si="81"/>
        <v>544.5</v>
      </c>
      <c r="P202" s="12">
        <f t="shared" si="82"/>
        <v>574.75</v>
      </c>
      <c r="Q202" s="30">
        <f t="shared" si="70"/>
        <v>574.75</v>
      </c>
    </row>
    <row r="203" spans="1:17" s="5" customFormat="1" ht="15.75" customHeight="1">
      <c r="A203" s="2">
        <v>74250</v>
      </c>
      <c r="B203" s="38" t="s">
        <v>205</v>
      </c>
      <c r="C203" s="20">
        <v>412</v>
      </c>
      <c r="D203" s="12">
        <f t="shared" si="71"/>
        <v>370.8</v>
      </c>
      <c r="E203" s="30">
        <f t="shared" si="72"/>
        <v>391.4</v>
      </c>
      <c r="F203" s="30">
        <f t="shared" si="73"/>
        <v>185.4</v>
      </c>
      <c r="G203" s="30">
        <f t="shared" si="74"/>
        <v>185.4</v>
      </c>
      <c r="H203" s="30">
        <f t="shared" si="75"/>
        <v>350.2</v>
      </c>
      <c r="I203" s="30">
        <f t="shared" si="76"/>
        <v>350.2</v>
      </c>
      <c r="J203" s="30">
        <v>185.4</v>
      </c>
      <c r="K203" s="12">
        <f t="shared" si="77"/>
        <v>383.16</v>
      </c>
      <c r="L203" s="12">
        <f t="shared" si="78"/>
        <v>379.04</v>
      </c>
      <c r="M203" s="12">
        <f t="shared" si="79"/>
        <v>379.04</v>
      </c>
      <c r="N203" s="12">
        <f t="shared" si="80"/>
        <v>370.8</v>
      </c>
      <c r="O203" s="12">
        <f t="shared" si="81"/>
        <v>370.8</v>
      </c>
      <c r="P203" s="12">
        <f t="shared" si="82"/>
        <v>391.4</v>
      </c>
      <c r="Q203" s="30">
        <f t="shared" si="70"/>
        <v>391.4</v>
      </c>
    </row>
    <row r="204" spans="1:17" s="5" customFormat="1" ht="15.75" customHeight="1">
      <c r="A204" s="2">
        <v>74251</v>
      </c>
      <c r="B204" s="38" t="s">
        <v>205</v>
      </c>
      <c r="C204" s="20">
        <v>3129</v>
      </c>
      <c r="D204" s="12">
        <f t="shared" si="71"/>
        <v>2816.1</v>
      </c>
      <c r="E204" s="30">
        <f t="shared" si="72"/>
        <v>2972.5499999999997</v>
      </c>
      <c r="F204" s="30">
        <f t="shared" si="73"/>
        <v>1408.05</v>
      </c>
      <c r="G204" s="30">
        <f t="shared" si="74"/>
        <v>1408.05</v>
      </c>
      <c r="H204" s="30">
        <f t="shared" si="75"/>
        <v>2659.65</v>
      </c>
      <c r="I204" s="30">
        <f t="shared" si="76"/>
        <v>2659.65</v>
      </c>
      <c r="J204" s="30">
        <v>1408.05</v>
      </c>
      <c r="K204" s="12">
        <f t="shared" si="77"/>
        <v>2909.9700000000003</v>
      </c>
      <c r="L204" s="12">
        <f t="shared" si="78"/>
        <v>2878.6800000000003</v>
      </c>
      <c r="M204" s="12">
        <f t="shared" si="79"/>
        <v>2878.6800000000003</v>
      </c>
      <c r="N204" s="12">
        <f t="shared" si="80"/>
        <v>2816.1</v>
      </c>
      <c r="O204" s="12">
        <f t="shared" si="81"/>
        <v>2816.1</v>
      </c>
      <c r="P204" s="12">
        <f t="shared" si="82"/>
        <v>2972.5499999999997</v>
      </c>
      <c r="Q204" s="30">
        <f t="shared" si="70"/>
        <v>2972.5499999999997</v>
      </c>
    </row>
    <row r="205" spans="1:17" ht="15.75" customHeight="1">
      <c r="A205" s="2">
        <v>74270</v>
      </c>
      <c r="B205" s="38" t="s">
        <v>206</v>
      </c>
      <c r="C205" s="20">
        <v>605</v>
      </c>
      <c r="D205" s="12">
        <f t="shared" si="71"/>
        <v>544.5</v>
      </c>
      <c r="E205" s="30">
        <f t="shared" si="72"/>
        <v>574.75</v>
      </c>
      <c r="F205" s="30">
        <f t="shared" si="73"/>
        <v>272.25</v>
      </c>
      <c r="G205" s="30">
        <f t="shared" si="74"/>
        <v>272.25</v>
      </c>
      <c r="H205" s="30">
        <f t="shared" si="75"/>
        <v>514.25</v>
      </c>
      <c r="I205" s="30">
        <f t="shared" si="76"/>
        <v>514.25</v>
      </c>
      <c r="J205" s="30">
        <v>272.25</v>
      </c>
      <c r="K205" s="12">
        <f t="shared" si="77"/>
        <v>562.65</v>
      </c>
      <c r="L205" s="12">
        <f t="shared" si="78"/>
        <v>556.6</v>
      </c>
      <c r="M205" s="12">
        <f t="shared" si="79"/>
        <v>556.6</v>
      </c>
      <c r="N205" s="12">
        <f t="shared" si="80"/>
        <v>544.5</v>
      </c>
      <c r="O205" s="12">
        <f t="shared" si="81"/>
        <v>544.5</v>
      </c>
      <c r="P205" s="12">
        <f t="shared" si="82"/>
        <v>574.75</v>
      </c>
      <c r="Q205" s="30">
        <f t="shared" si="70"/>
        <v>574.75</v>
      </c>
    </row>
    <row r="206" spans="1:17" ht="15.75" customHeight="1">
      <c r="A206" s="2">
        <v>74300</v>
      </c>
      <c r="B206" s="38" t="s">
        <v>256</v>
      </c>
      <c r="C206" s="20">
        <v>76</v>
      </c>
      <c r="D206" s="12">
        <f t="shared" si="71"/>
        <v>68.400000000000006</v>
      </c>
      <c r="E206" s="30">
        <f t="shared" si="72"/>
        <v>72.2</v>
      </c>
      <c r="F206" s="30">
        <f t="shared" si="73"/>
        <v>34.200000000000003</v>
      </c>
      <c r="G206" s="30">
        <f t="shared" si="74"/>
        <v>34.200000000000003</v>
      </c>
      <c r="H206" s="30">
        <f t="shared" si="75"/>
        <v>64.599999999999994</v>
      </c>
      <c r="I206" s="30">
        <f t="shared" si="76"/>
        <v>64.599999999999994</v>
      </c>
      <c r="J206" s="30">
        <v>34.200000000000003</v>
      </c>
      <c r="K206" s="12">
        <f t="shared" si="77"/>
        <v>70.680000000000007</v>
      </c>
      <c r="L206" s="12">
        <f t="shared" si="78"/>
        <v>69.92</v>
      </c>
      <c r="M206" s="12">
        <f t="shared" si="79"/>
        <v>69.92</v>
      </c>
      <c r="N206" s="12">
        <f t="shared" si="80"/>
        <v>68.400000000000006</v>
      </c>
      <c r="O206" s="12">
        <f t="shared" si="81"/>
        <v>68.400000000000006</v>
      </c>
      <c r="P206" s="12">
        <f t="shared" si="82"/>
        <v>72.2</v>
      </c>
      <c r="Q206" s="30">
        <f t="shared" si="70"/>
        <v>72.2</v>
      </c>
    </row>
    <row r="207" spans="1:17" ht="15.75" customHeight="1">
      <c r="A207" s="2">
        <v>74328</v>
      </c>
      <c r="B207" s="38" t="s">
        <v>257</v>
      </c>
      <c r="C207" s="20">
        <v>146</v>
      </c>
      <c r="D207" s="12">
        <f t="shared" si="71"/>
        <v>131.4</v>
      </c>
      <c r="E207" s="30">
        <f t="shared" si="72"/>
        <v>138.69999999999999</v>
      </c>
      <c r="F207" s="30">
        <f t="shared" si="73"/>
        <v>65.7</v>
      </c>
      <c r="G207" s="30">
        <f t="shared" si="74"/>
        <v>65.7</v>
      </c>
      <c r="H207" s="30">
        <f t="shared" si="75"/>
        <v>124.1</v>
      </c>
      <c r="I207" s="30">
        <f t="shared" si="76"/>
        <v>124.1</v>
      </c>
      <c r="J207" s="30">
        <v>65.7</v>
      </c>
      <c r="K207" s="12">
        <f t="shared" si="77"/>
        <v>135.78</v>
      </c>
      <c r="L207" s="12">
        <f t="shared" si="78"/>
        <v>134.32</v>
      </c>
      <c r="M207" s="12">
        <f t="shared" si="79"/>
        <v>134.32</v>
      </c>
      <c r="N207" s="12">
        <f t="shared" si="80"/>
        <v>131.4</v>
      </c>
      <c r="O207" s="12">
        <f t="shared" si="81"/>
        <v>131.4</v>
      </c>
      <c r="P207" s="12">
        <f t="shared" si="82"/>
        <v>138.69999999999999</v>
      </c>
      <c r="Q207" s="30">
        <f t="shared" si="70"/>
        <v>138.69999999999999</v>
      </c>
    </row>
    <row r="208" spans="1:17" ht="15.75" customHeight="1">
      <c r="A208" s="2">
        <v>74330</v>
      </c>
      <c r="B208" s="38" t="s">
        <v>258</v>
      </c>
      <c r="C208" s="20">
        <v>677</v>
      </c>
      <c r="D208" s="12">
        <f t="shared" si="71"/>
        <v>609.30000000000007</v>
      </c>
      <c r="E208" s="30">
        <f t="shared" si="72"/>
        <v>643.15</v>
      </c>
      <c r="F208" s="30">
        <f t="shared" si="73"/>
        <v>304.65000000000003</v>
      </c>
      <c r="G208" s="30">
        <f t="shared" si="74"/>
        <v>304.65000000000003</v>
      </c>
      <c r="H208" s="30">
        <f t="shared" si="75"/>
        <v>575.44999999999993</v>
      </c>
      <c r="I208" s="30">
        <f t="shared" si="76"/>
        <v>575.44999999999993</v>
      </c>
      <c r="J208" s="30">
        <v>304.65000000000003</v>
      </c>
      <c r="K208" s="12">
        <f t="shared" si="77"/>
        <v>629.61</v>
      </c>
      <c r="L208" s="12">
        <f t="shared" si="78"/>
        <v>622.84</v>
      </c>
      <c r="M208" s="12">
        <f t="shared" si="79"/>
        <v>622.84</v>
      </c>
      <c r="N208" s="12">
        <f t="shared" si="80"/>
        <v>609.30000000000007</v>
      </c>
      <c r="O208" s="12">
        <f t="shared" si="81"/>
        <v>609.30000000000007</v>
      </c>
      <c r="P208" s="12">
        <f t="shared" si="82"/>
        <v>643.15</v>
      </c>
      <c r="Q208" s="30">
        <f t="shared" si="70"/>
        <v>643.15</v>
      </c>
    </row>
    <row r="209" spans="1:17" ht="15.75" customHeight="1">
      <c r="A209" s="2">
        <v>74340</v>
      </c>
      <c r="B209" s="38" t="s">
        <v>259</v>
      </c>
      <c r="C209" s="20">
        <v>110</v>
      </c>
      <c r="D209" s="12">
        <f t="shared" si="71"/>
        <v>99</v>
      </c>
      <c r="E209" s="30">
        <f t="shared" si="72"/>
        <v>104.5</v>
      </c>
      <c r="F209" s="30">
        <f t="shared" si="73"/>
        <v>49.5</v>
      </c>
      <c r="G209" s="30">
        <f t="shared" si="74"/>
        <v>49.5</v>
      </c>
      <c r="H209" s="30">
        <f t="shared" si="75"/>
        <v>93.5</v>
      </c>
      <c r="I209" s="30">
        <f t="shared" si="76"/>
        <v>93.5</v>
      </c>
      <c r="J209" s="30">
        <v>49.5</v>
      </c>
      <c r="K209" s="12">
        <f t="shared" si="77"/>
        <v>102.30000000000001</v>
      </c>
      <c r="L209" s="12">
        <f t="shared" si="78"/>
        <v>101.2</v>
      </c>
      <c r="M209" s="12">
        <f t="shared" si="79"/>
        <v>101.2</v>
      </c>
      <c r="N209" s="12">
        <f t="shared" si="80"/>
        <v>99</v>
      </c>
      <c r="O209" s="12">
        <f t="shared" si="81"/>
        <v>99</v>
      </c>
      <c r="P209" s="12">
        <f t="shared" si="82"/>
        <v>104.5</v>
      </c>
      <c r="Q209" s="30">
        <f t="shared" si="70"/>
        <v>104.5</v>
      </c>
    </row>
    <row r="210" spans="1:17" ht="15.75" customHeight="1">
      <c r="A210" s="2">
        <v>74355</v>
      </c>
      <c r="B210" s="38" t="s">
        <v>260</v>
      </c>
      <c r="C210" s="20">
        <v>499</v>
      </c>
      <c r="D210" s="12">
        <f t="shared" si="71"/>
        <v>449.1</v>
      </c>
      <c r="E210" s="30">
        <f t="shared" si="72"/>
        <v>474.04999999999995</v>
      </c>
      <c r="F210" s="30">
        <f t="shared" si="73"/>
        <v>224.55</v>
      </c>
      <c r="G210" s="30">
        <f t="shared" si="74"/>
        <v>224.55</v>
      </c>
      <c r="H210" s="30">
        <f t="shared" si="75"/>
        <v>424.15</v>
      </c>
      <c r="I210" s="30">
        <f t="shared" si="76"/>
        <v>424.15</v>
      </c>
      <c r="J210" s="30">
        <v>224.55</v>
      </c>
      <c r="K210" s="12">
        <f t="shared" si="77"/>
        <v>464.07000000000005</v>
      </c>
      <c r="L210" s="12">
        <f t="shared" si="78"/>
        <v>459.08000000000004</v>
      </c>
      <c r="M210" s="12">
        <f t="shared" si="79"/>
        <v>459.08000000000004</v>
      </c>
      <c r="N210" s="12">
        <f t="shared" si="80"/>
        <v>449.1</v>
      </c>
      <c r="O210" s="12">
        <f t="shared" si="81"/>
        <v>449.1</v>
      </c>
      <c r="P210" s="12">
        <f t="shared" si="82"/>
        <v>474.04999999999995</v>
      </c>
      <c r="Q210" s="30">
        <f t="shared" si="70"/>
        <v>474.04999999999995</v>
      </c>
    </row>
    <row r="211" spans="1:17" ht="15.75" customHeight="1">
      <c r="A211" s="2">
        <v>74360</v>
      </c>
      <c r="B211" s="38" t="s">
        <v>261</v>
      </c>
      <c r="C211" s="21">
        <v>484</v>
      </c>
      <c r="D211" s="12">
        <f t="shared" si="71"/>
        <v>435.6</v>
      </c>
      <c r="E211" s="30">
        <f t="shared" si="72"/>
        <v>459.79999999999995</v>
      </c>
      <c r="F211" s="30">
        <f t="shared" si="73"/>
        <v>217.8</v>
      </c>
      <c r="G211" s="30">
        <f t="shared" si="74"/>
        <v>217.8</v>
      </c>
      <c r="H211" s="30">
        <f t="shared" si="75"/>
        <v>411.4</v>
      </c>
      <c r="I211" s="30">
        <f t="shared" si="76"/>
        <v>411.4</v>
      </c>
      <c r="J211" s="30">
        <v>217.8</v>
      </c>
      <c r="K211" s="12">
        <f t="shared" si="77"/>
        <v>450.12</v>
      </c>
      <c r="L211" s="12">
        <f t="shared" si="78"/>
        <v>445.28000000000003</v>
      </c>
      <c r="M211" s="12">
        <f t="shared" si="79"/>
        <v>445.28000000000003</v>
      </c>
      <c r="N211" s="12">
        <f t="shared" si="80"/>
        <v>435.6</v>
      </c>
      <c r="O211" s="12">
        <f t="shared" si="81"/>
        <v>435.6</v>
      </c>
      <c r="P211" s="12">
        <f t="shared" si="82"/>
        <v>459.79999999999995</v>
      </c>
      <c r="Q211" s="30">
        <f t="shared" si="70"/>
        <v>459.79999999999995</v>
      </c>
    </row>
    <row r="212" spans="1:17" ht="15.75" customHeight="1">
      <c r="A212" s="2">
        <v>74400</v>
      </c>
      <c r="B212" s="38" t="s">
        <v>207</v>
      </c>
      <c r="C212" s="20">
        <v>1007</v>
      </c>
      <c r="D212" s="12">
        <f t="shared" si="71"/>
        <v>906.30000000000007</v>
      </c>
      <c r="E212" s="30">
        <f t="shared" si="72"/>
        <v>956.65</v>
      </c>
      <c r="F212" s="30">
        <f t="shared" si="73"/>
        <v>453.15000000000003</v>
      </c>
      <c r="G212" s="30">
        <f t="shared" si="74"/>
        <v>453.15000000000003</v>
      </c>
      <c r="H212" s="30">
        <f t="shared" si="75"/>
        <v>855.94999999999993</v>
      </c>
      <c r="I212" s="30">
        <f t="shared" si="76"/>
        <v>855.94999999999993</v>
      </c>
      <c r="J212" s="30">
        <v>453.15000000000003</v>
      </c>
      <c r="K212" s="12">
        <f t="shared" si="77"/>
        <v>936.5100000000001</v>
      </c>
      <c r="L212" s="12">
        <f t="shared" si="78"/>
        <v>926.44</v>
      </c>
      <c r="M212" s="12">
        <f t="shared" si="79"/>
        <v>926.44</v>
      </c>
      <c r="N212" s="12">
        <f t="shared" si="80"/>
        <v>906.30000000000007</v>
      </c>
      <c r="O212" s="12">
        <f t="shared" si="81"/>
        <v>906.30000000000007</v>
      </c>
      <c r="P212" s="12">
        <f t="shared" si="82"/>
        <v>956.65</v>
      </c>
      <c r="Q212" s="30">
        <f t="shared" si="70"/>
        <v>956.65</v>
      </c>
    </row>
    <row r="213" spans="1:17" ht="15.75" customHeight="1">
      <c r="A213" s="2">
        <v>74415</v>
      </c>
      <c r="B213" s="38" t="s">
        <v>207</v>
      </c>
      <c r="C213" s="20">
        <v>676</v>
      </c>
      <c r="D213" s="12">
        <f t="shared" si="71"/>
        <v>608.4</v>
      </c>
      <c r="E213" s="30">
        <f t="shared" si="72"/>
        <v>642.19999999999993</v>
      </c>
      <c r="F213" s="30">
        <f t="shared" si="73"/>
        <v>304.2</v>
      </c>
      <c r="G213" s="30">
        <f t="shared" si="74"/>
        <v>304.2</v>
      </c>
      <c r="H213" s="30">
        <f t="shared" si="75"/>
        <v>574.6</v>
      </c>
      <c r="I213" s="30">
        <f t="shared" si="76"/>
        <v>574.6</v>
      </c>
      <c r="J213" s="30">
        <v>304.2</v>
      </c>
      <c r="K213" s="12">
        <f t="shared" si="77"/>
        <v>628.68000000000006</v>
      </c>
      <c r="L213" s="12">
        <f t="shared" si="78"/>
        <v>621.92000000000007</v>
      </c>
      <c r="M213" s="12">
        <f t="shared" si="79"/>
        <v>621.92000000000007</v>
      </c>
      <c r="N213" s="12">
        <f t="shared" si="80"/>
        <v>608.4</v>
      </c>
      <c r="O213" s="12">
        <f t="shared" si="81"/>
        <v>608.4</v>
      </c>
      <c r="P213" s="12">
        <f t="shared" si="82"/>
        <v>642.19999999999993</v>
      </c>
      <c r="Q213" s="30">
        <f t="shared" si="70"/>
        <v>642.19999999999993</v>
      </c>
    </row>
    <row r="214" spans="1:17" ht="15.75" customHeight="1">
      <c r="A214" s="2">
        <v>74420</v>
      </c>
      <c r="B214" s="38" t="s">
        <v>207</v>
      </c>
      <c r="C214" s="20">
        <v>1007</v>
      </c>
      <c r="D214" s="12">
        <f t="shared" si="71"/>
        <v>906.30000000000007</v>
      </c>
      <c r="E214" s="30">
        <f t="shared" si="72"/>
        <v>956.65</v>
      </c>
      <c r="F214" s="30">
        <f t="shared" si="73"/>
        <v>453.15000000000003</v>
      </c>
      <c r="G214" s="30">
        <f t="shared" si="74"/>
        <v>453.15000000000003</v>
      </c>
      <c r="H214" s="30">
        <f t="shared" si="75"/>
        <v>855.94999999999993</v>
      </c>
      <c r="I214" s="30">
        <f t="shared" si="76"/>
        <v>855.94999999999993</v>
      </c>
      <c r="J214" s="30">
        <v>453.15000000000003</v>
      </c>
      <c r="K214" s="12">
        <f t="shared" si="77"/>
        <v>936.5100000000001</v>
      </c>
      <c r="L214" s="12">
        <f t="shared" si="78"/>
        <v>926.44</v>
      </c>
      <c r="M214" s="12">
        <f t="shared" si="79"/>
        <v>926.44</v>
      </c>
      <c r="N214" s="12">
        <f t="shared" si="80"/>
        <v>906.30000000000007</v>
      </c>
      <c r="O214" s="12">
        <f t="shared" si="81"/>
        <v>906.30000000000007</v>
      </c>
      <c r="P214" s="12">
        <f t="shared" si="82"/>
        <v>956.65</v>
      </c>
      <c r="Q214" s="30">
        <f t="shared" si="70"/>
        <v>956.65</v>
      </c>
    </row>
    <row r="215" spans="1:17" ht="15.75" customHeight="1">
      <c r="A215" s="2">
        <v>74425</v>
      </c>
      <c r="B215" s="38" t="s">
        <v>207</v>
      </c>
      <c r="C215" s="20">
        <v>282</v>
      </c>
      <c r="D215" s="12">
        <f t="shared" si="71"/>
        <v>253.8</v>
      </c>
      <c r="E215" s="30">
        <f t="shared" si="72"/>
        <v>267.89999999999998</v>
      </c>
      <c r="F215" s="30">
        <f t="shared" si="73"/>
        <v>126.9</v>
      </c>
      <c r="G215" s="30">
        <f t="shared" si="74"/>
        <v>126.9</v>
      </c>
      <c r="H215" s="30">
        <f t="shared" si="75"/>
        <v>239.7</v>
      </c>
      <c r="I215" s="30">
        <f t="shared" si="76"/>
        <v>239.7</v>
      </c>
      <c r="J215" s="30">
        <v>126.9</v>
      </c>
      <c r="K215" s="12">
        <f t="shared" si="77"/>
        <v>262.26</v>
      </c>
      <c r="L215" s="12">
        <f t="shared" si="78"/>
        <v>259.44</v>
      </c>
      <c r="M215" s="12">
        <f t="shared" si="79"/>
        <v>259.44</v>
      </c>
      <c r="N215" s="12">
        <f t="shared" si="80"/>
        <v>253.8</v>
      </c>
      <c r="O215" s="12">
        <f t="shared" si="81"/>
        <v>253.8</v>
      </c>
      <c r="P215" s="12">
        <f t="shared" si="82"/>
        <v>267.89999999999998</v>
      </c>
      <c r="Q215" s="30">
        <f t="shared" si="70"/>
        <v>267.89999999999998</v>
      </c>
    </row>
    <row r="216" spans="1:17" ht="15.75" customHeight="1">
      <c r="A216" s="2">
        <v>74430</v>
      </c>
      <c r="B216" s="38" t="s">
        <v>208</v>
      </c>
      <c r="C216" s="20">
        <v>1007</v>
      </c>
      <c r="D216" s="12">
        <f t="shared" si="71"/>
        <v>906.30000000000007</v>
      </c>
      <c r="E216" s="30">
        <f t="shared" si="72"/>
        <v>956.65</v>
      </c>
      <c r="F216" s="30">
        <f t="shared" si="73"/>
        <v>453.15000000000003</v>
      </c>
      <c r="G216" s="30">
        <f t="shared" si="74"/>
        <v>453.15000000000003</v>
      </c>
      <c r="H216" s="30">
        <f t="shared" si="75"/>
        <v>855.94999999999993</v>
      </c>
      <c r="I216" s="30">
        <f t="shared" si="76"/>
        <v>855.94999999999993</v>
      </c>
      <c r="J216" s="30">
        <v>453.15000000000003</v>
      </c>
      <c r="K216" s="12">
        <f t="shared" si="77"/>
        <v>936.5100000000001</v>
      </c>
      <c r="L216" s="12">
        <f t="shared" si="78"/>
        <v>926.44</v>
      </c>
      <c r="M216" s="12">
        <f t="shared" si="79"/>
        <v>926.44</v>
      </c>
      <c r="N216" s="12">
        <f t="shared" si="80"/>
        <v>906.30000000000007</v>
      </c>
      <c r="O216" s="12">
        <f t="shared" si="81"/>
        <v>906.30000000000007</v>
      </c>
      <c r="P216" s="12">
        <f t="shared" si="82"/>
        <v>956.65</v>
      </c>
      <c r="Q216" s="30">
        <f t="shared" si="70"/>
        <v>956.65</v>
      </c>
    </row>
    <row r="217" spans="1:17" ht="15.75" customHeight="1">
      <c r="A217" s="2">
        <v>74450</v>
      </c>
      <c r="B217" s="38" t="s">
        <v>209</v>
      </c>
      <c r="C217" s="20">
        <v>1007</v>
      </c>
      <c r="D217" s="12">
        <f t="shared" si="71"/>
        <v>906.30000000000007</v>
      </c>
      <c r="E217" s="30">
        <f t="shared" si="72"/>
        <v>956.65</v>
      </c>
      <c r="F217" s="30">
        <f t="shared" si="73"/>
        <v>453.15000000000003</v>
      </c>
      <c r="G217" s="30">
        <f t="shared" si="74"/>
        <v>453.15000000000003</v>
      </c>
      <c r="H217" s="30">
        <f t="shared" si="75"/>
        <v>855.94999999999993</v>
      </c>
      <c r="I217" s="30">
        <f t="shared" si="76"/>
        <v>855.94999999999993</v>
      </c>
      <c r="J217" s="30">
        <v>453.15000000000003</v>
      </c>
      <c r="K217" s="12">
        <f t="shared" si="77"/>
        <v>936.5100000000001</v>
      </c>
      <c r="L217" s="12">
        <f t="shared" si="78"/>
        <v>926.44</v>
      </c>
      <c r="M217" s="12">
        <f t="shared" si="79"/>
        <v>926.44</v>
      </c>
      <c r="N217" s="12">
        <f t="shared" si="80"/>
        <v>906.30000000000007</v>
      </c>
      <c r="O217" s="12">
        <f t="shared" si="81"/>
        <v>906.30000000000007</v>
      </c>
      <c r="P217" s="12">
        <f t="shared" si="82"/>
        <v>956.65</v>
      </c>
      <c r="Q217" s="30">
        <f t="shared" si="70"/>
        <v>956.65</v>
      </c>
    </row>
    <row r="218" spans="1:17" ht="15.75" customHeight="1">
      <c r="A218" s="2">
        <v>74455</v>
      </c>
      <c r="B218" s="38" t="s">
        <v>209</v>
      </c>
      <c r="C218" s="20">
        <v>1007</v>
      </c>
      <c r="D218" s="12">
        <f t="shared" si="71"/>
        <v>906.30000000000007</v>
      </c>
      <c r="E218" s="30">
        <f t="shared" si="72"/>
        <v>956.65</v>
      </c>
      <c r="F218" s="30">
        <f t="shared" si="73"/>
        <v>453.15000000000003</v>
      </c>
      <c r="G218" s="30">
        <f t="shared" si="74"/>
        <v>453.15000000000003</v>
      </c>
      <c r="H218" s="30">
        <f t="shared" si="75"/>
        <v>855.94999999999993</v>
      </c>
      <c r="I218" s="30">
        <f t="shared" si="76"/>
        <v>855.94999999999993</v>
      </c>
      <c r="J218" s="30">
        <v>453.15000000000003</v>
      </c>
      <c r="K218" s="12">
        <f t="shared" si="77"/>
        <v>936.5100000000001</v>
      </c>
      <c r="L218" s="12">
        <f t="shared" si="78"/>
        <v>926.44</v>
      </c>
      <c r="M218" s="12">
        <f t="shared" si="79"/>
        <v>926.44</v>
      </c>
      <c r="N218" s="12">
        <f t="shared" si="80"/>
        <v>906.30000000000007</v>
      </c>
      <c r="O218" s="12">
        <f t="shared" si="81"/>
        <v>906.30000000000007</v>
      </c>
      <c r="P218" s="12">
        <f t="shared" si="82"/>
        <v>956.65</v>
      </c>
      <c r="Q218" s="30">
        <f t="shared" si="70"/>
        <v>956.65</v>
      </c>
    </row>
    <row r="219" spans="1:17" ht="15.75" customHeight="1">
      <c r="A219" s="2">
        <v>74485</v>
      </c>
      <c r="B219" s="38" t="s">
        <v>210</v>
      </c>
      <c r="C219" s="20">
        <v>388</v>
      </c>
      <c r="D219" s="12">
        <f t="shared" si="71"/>
        <v>349.2</v>
      </c>
      <c r="E219" s="30">
        <f t="shared" si="72"/>
        <v>368.59999999999997</v>
      </c>
      <c r="F219" s="30">
        <f t="shared" si="73"/>
        <v>174.6</v>
      </c>
      <c r="G219" s="30">
        <f t="shared" si="74"/>
        <v>174.6</v>
      </c>
      <c r="H219" s="30">
        <f t="shared" si="75"/>
        <v>329.8</v>
      </c>
      <c r="I219" s="30">
        <f t="shared" si="76"/>
        <v>329.8</v>
      </c>
      <c r="J219" s="30">
        <v>174.6</v>
      </c>
      <c r="K219" s="12">
        <f t="shared" si="77"/>
        <v>360.84000000000003</v>
      </c>
      <c r="L219" s="12">
        <f t="shared" si="78"/>
        <v>356.96000000000004</v>
      </c>
      <c r="M219" s="12">
        <f t="shared" si="79"/>
        <v>356.96000000000004</v>
      </c>
      <c r="N219" s="12">
        <f t="shared" si="80"/>
        <v>349.2</v>
      </c>
      <c r="O219" s="12">
        <f t="shared" si="81"/>
        <v>349.2</v>
      </c>
      <c r="P219" s="12">
        <f t="shared" si="82"/>
        <v>368.59999999999997</v>
      </c>
      <c r="Q219" s="30">
        <f t="shared" si="70"/>
        <v>368.59999999999997</v>
      </c>
    </row>
    <row r="220" spans="1:17" ht="15.75" customHeight="1">
      <c r="A220" s="2">
        <v>74740</v>
      </c>
      <c r="B220" s="38" t="s">
        <v>211</v>
      </c>
      <c r="C220" s="20">
        <v>1242</v>
      </c>
      <c r="D220" s="12">
        <f t="shared" si="71"/>
        <v>1117.8</v>
      </c>
      <c r="E220" s="30">
        <f t="shared" si="72"/>
        <v>1179.8999999999999</v>
      </c>
      <c r="F220" s="30">
        <f t="shared" si="73"/>
        <v>558.9</v>
      </c>
      <c r="G220" s="30">
        <f t="shared" si="74"/>
        <v>558.9</v>
      </c>
      <c r="H220" s="30">
        <f t="shared" si="75"/>
        <v>1055.7</v>
      </c>
      <c r="I220" s="30">
        <f t="shared" si="76"/>
        <v>1055.7</v>
      </c>
      <c r="J220" s="30">
        <v>558.9</v>
      </c>
      <c r="K220" s="12">
        <f t="shared" si="77"/>
        <v>1155.0600000000002</v>
      </c>
      <c r="L220" s="12">
        <f t="shared" si="78"/>
        <v>1142.6400000000001</v>
      </c>
      <c r="M220" s="12">
        <f t="shared" si="79"/>
        <v>1142.6400000000001</v>
      </c>
      <c r="N220" s="12">
        <f t="shared" si="80"/>
        <v>1117.8</v>
      </c>
      <c r="O220" s="12">
        <f t="shared" si="81"/>
        <v>1117.8</v>
      </c>
      <c r="P220" s="12">
        <f t="shared" si="82"/>
        <v>1179.8999999999999</v>
      </c>
      <c r="Q220" s="30">
        <f t="shared" si="70"/>
        <v>1179.8999999999999</v>
      </c>
    </row>
    <row r="221" spans="1:17" ht="15.75" customHeight="1">
      <c r="A221" s="2">
        <v>75658</v>
      </c>
      <c r="B221" s="38" t="s">
        <v>212</v>
      </c>
      <c r="C221" s="20">
        <v>538</v>
      </c>
      <c r="D221" s="12">
        <f t="shared" si="71"/>
        <v>484.2</v>
      </c>
      <c r="E221" s="30">
        <f t="shared" si="72"/>
        <v>511.09999999999997</v>
      </c>
      <c r="F221" s="30">
        <f t="shared" si="73"/>
        <v>242.1</v>
      </c>
      <c r="G221" s="30">
        <f t="shared" si="74"/>
        <v>242.1</v>
      </c>
      <c r="H221" s="30">
        <f t="shared" si="75"/>
        <v>457.3</v>
      </c>
      <c r="I221" s="30">
        <f t="shared" si="76"/>
        <v>457.3</v>
      </c>
      <c r="J221" s="30">
        <v>242.1</v>
      </c>
      <c r="K221" s="12">
        <f t="shared" si="77"/>
        <v>500.34000000000003</v>
      </c>
      <c r="L221" s="12">
        <f t="shared" si="78"/>
        <v>494.96000000000004</v>
      </c>
      <c r="M221" s="12">
        <f t="shared" si="79"/>
        <v>494.96000000000004</v>
      </c>
      <c r="N221" s="12">
        <f t="shared" si="80"/>
        <v>484.2</v>
      </c>
      <c r="O221" s="12">
        <f t="shared" si="81"/>
        <v>484.2</v>
      </c>
      <c r="P221" s="12">
        <f t="shared" si="82"/>
        <v>511.09999999999997</v>
      </c>
      <c r="Q221" s="30">
        <f t="shared" si="70"/>
        <v>511.09999999999997</v>
      </c>
    </row>
    <row r="222" spans="1:17" ht="15.75" customHeight="1">
      <c r="A222" s="2">
        <v>75820</v>
      </c>
      <c r="B222" s="38" t="s">
        <v>213</v>
      </c>
      <c r="C222" s="20">
        <v>747</v>
      </c>
      <c r="D222" s="12">
        <f t="shared" si="71"/>
        <v>672.30000000000007</v>
      </c>
      <c r="E222" s="30">
        <f t="shared" si="72"/>
        <v>709.65</v>
      </c>
      <c r="F222" s="30">
        <f t="shared" si="73"/>
        <v>336.15000000000003</v>
      </c>
      <c r="G222" s="30">
        <f t="shared" si="74"/>
        <v>336.15000000000003</v>
      </c>
      <c r="H222" s="30">
        <f t="shared" si="75"/>
        <v>634.94999999999993</v>
      </c>
      <c r="I222" s="30">
        <f t="shared" si="76"/>
        <v>634.94999999999993</v>
      </c>
      <c r="J222" s="30">
        <v>336.15000000000003</v>
      </c>
      <c r="K222" s="12">
        <f t="shared" si="77"/>
        <v>694.71</v>
      </c>
      <c r="L222" s="12">
        <f t="shared" si="78"/>
        <v>687.24</v>
      </c>
      <c r="M222" s="12">
        <f t="shared" si="79"/>
        <v>687.24</v>
      </c>
      <c r="N222" s="12">
        <f t="shared" si="80"/>
        <v>672.30000000000007</v>
      </c>
      <c r="O222" s="12">
        <f t="shared" si="81"/>
        <v>672.30000000000007</v>
      </c>
      <c r="P222" s="12">
        <f t="shared" si="82"/>
        <v>709.65</v>
      </c>
      <c r="Q222" s="30">
        <f t="shared" si="70"/>
        <v>709.65</v>
      </c>
    </row>
    <row r="223" spans="1:17" ht="15.75" customHeight="1">
      <c r="A223" s="2">
        <v>75822</v>
      </c>
      <c r="B223" s="38" t="s">
        <v>214</v>
      </c>
      <c r="C223" s="20">
        <v>1110</v>
      </c>
      <c r="D223" s="12">
        <f t="shared" si="71"/>
        <v>999</v>
      </c>
      <c r="E223" s="30">
        <f t="shared" si="72"/>
        <v>1054.5</v>
      </c>
      <c r="F223" s="30">
        <f t="shared" si="73"/>
        <v>499.5</v>
      </c>
      <c r="G223" s="30">
        <f t="shared" si="74"/>
        <v>499.5</v>
      </c>
      <c r="H223" s="30">
        <f t="shared" si="75"/>
        <v>943.5</v>
      </c>
      <c r="I223" s="30">
        <f t="shared" si="76"/>
        <v>943.5</v>
      </c>
      <c r="J223" s="30">
        <v>499.5</v>
      </c>
      <c r="K223" s="12">
        <f t="shared" si="77"/>
        <v>1032.3</v>
      </c>
      <c r="L223" s="12">
        <f t="shared" si="78"/>
        <v>1021.2</v>
      </c>
      <c r="M223" s="12">
        <f t="shared" si="79"/>
        <v>1021.2</v>
      </c>
      <c r="N223" s="12">
        <f t="shared" si="80"/>
        <v>999</v>
      </c>
      <c r="O223" s="12">
        <f t="shared" si="81"/>
        <v>999</v>
      </c>
      <c r="P223" s="12">
        <f t="shared" si="82"/>
        <v>1054.5</v>
      </c>
      <c r="Q223" s="30">
        <f t="shared" si="70"/>
        <v>1054.5</v>
      </c>
    </row>
    <row r="224" spans="1:17" ht="15.75" customHeight="1">
      <c r="A224" s="2">
        <v>75984</v>
      </c>
      <c r="B224" s="38" t="s">
        <v>262</v>
      </c>
      <c r="C224" s="20">
        <v>455</v>
      </c>
      <c r="D224" s="12">
        <f t="shared" si="71"/>
        <v>409.5</v>
      </c>
      <c r="E224" s="30">
        <f t="shared" si="72"/>
        <v>432.25</v>
      </c>
      <c r="F224" s="30">
        <f t="shared" si="73"/>
        <v>204.75</v>
      </c>
      <c r="G224" s="30">
        <f t="shared" si="74"/>
        <v>204.75</v>
      </c>
      <c r="H224" s="30">
        <f t="shared" si="75"/>
        <v>386.75</v>
      </c>
      <c r="I224" s="30">
        <f t="shared" si="76"/>
        <v>386.75</v>
      </c>
      <c r="J224" s="30">
        <v>204.75</v>
      </c>
      <c r="K224" s="12">
        <f t="shared" si="77"/>
        <v>423.15000000000003</v>
      </c>
      <c r="L224" s="12">
        <f t="shared" si="78"/>
        <v>418.6</v>
      </c>
      <c r="M224" s="12">
        <f t="shared" si="79"/>
        <v>418.6</v>
      </c>
      <c r="N224" s="12">
        <f t="shared" si="80"/>
        <v>409.5</v>
      </c>
      <c r="O224" s="12">
        <f t="shared" si="81"/>
        <v>409.5</v>
      </c>
      <c r="P224" s="12">
        <f t="shared" si="82"/>
        <v>432.25</v>
      </c>
      <c r="Q224" s="30">
        <f t="shared" si="70"/>
        <v>432.25</v>
      </c>
    </row>
    <row r="225" spans="1:17" ht="15.75" customHeight="1">
      <c r="A225" s="2">
        <v>75989</v>
      </c>
      <c r="B225" s="38" t="s">
        <v>263</v>
      </c>
      <c r="C225" s="20">
        <v>521</v>
      </c>
      <c r="D225" s="12">
        <f t="shared" si="71"/>
        <v>468.90000000000003</v>
      </c>
      <c r="E225" s="30">
        <f t="shared" si="72"/>
        <v>494.95</v>
      </c>
      <c r="F225" s="30">
        <f t="shared" si="73"/>
        <v>234.45000000000002</v>
      </c>
      <c r="G225" s="30">
        <f t="shared" si="74"/>
        <v>234.45000000000002</v>
      </c>
      <c r="H225" s="30">
        <f t="shared" si="75"/>
        <v>442.84999999999997</v>
      </c>
      <c r="I225" s="30">
        <f t="shared" si="76"/>
        <v>442.84999999999997</v>
      </c>
      <c r="J225" s="30">
        <v>234.45000000000002</v>
      </c>
      <c r="K225" s="12">
        <f t="shared" si="77"/>
        <v>484.53000000000003</v>
      </c>
      <c r="L225" s="12">
        <f t="shared" si="78"/>
        <v>479.32</v>
      </c>
      <c r="M225" s="12">
        <f t="shared" si="79"/>
        <v>479.32</v>
      </c>
      <c r="N225" s="12">
        <f t="shared" si="80"/>
        <v>468.90000000000003</v>
      </c>
      <c r="O225" s="12">
        <f t="shared" si="81"/>
        <v>468.90000000000003</v>
      </c>
      <c r="P225" s="12">
        <f t="shared" si="82"/>
        <v>494.95</v>
      </c>
      <c r="Q225" s="30">
        <f t="shared" si="70"/>
        <v>494.95</v>
      </c>
    </row>
    <row r="226" spans="1:17" ht="15.75" customHeight="1">
      <c r="A226" s="2">
        <v>76000</v>
      </c>
      <c r="B226" s="38" t="s">
        <v>215</v>
      </c>
      <c r="C226" s="20">
        <v>613</v>
      </c>
      <c r="D226" s="12">
        <f t="shared" si="71"/>
        <v>551.70000000000005</v>
      </c>
      <c r="E226" s="30">
        <f t="shared" si="72"/>
        <v>582.35</v>
      </c>
      <c r="F226" s="30">
        <f t="shared" si="73"/>
        <v>275.85000000000002</v>
      </c>
      <c r="G226" s="30">
        <f t="shared" si="74"/>
        <v>275.85000000000002</v>
      </c>
      <c r="H226" s="30">
        <f t="shared" si="75"/>
        <v>521.04999999999995</v>
      </c>
      <c r="I226" s="30">
        <f t="shared" si="76"/>
        <v>521.04999999999995</v>
      </c>
      <c r="J226" s="30">
        <v>275.85000000000002</v>
      </c>
      <c r="K226" s="12">
        <f t="shared" si="77"/>
        <v>570.09</v>
      </c>
      <c r="L226" s="12">
        <f t="shared" si="78"/>
        <v>563.96</v>
      </c>
      <c r="M226" s="12">
        <f t="shared" si="79"/>
        <v>563.96</v>
      </c>
      <c r="N226" s="12">
        <f t="shared" si="80"/>
        <v>551.70000000000005</v>
      </c>
      <c r="O226" s="12">
        <f t="shared" si="81"/>
        <v>551.70000000000005</v>
      </c>
      <c r="P226" s="12">
        <f t="shared" si="82"/>
        <v>582.35</v>
      </c>
      <c r="Q226" s="30">
        <f t="shared" si="70"/>
        <v>582.35</v>
      </c>
    </row>
    <row r="227" spans="1:17" ht="15.75" customHeight="1">
      <c r="A227" s="2">
        <v>76001</v>
      </c>
      <c r="B227" s="38" t="s">
        <v>264</v>
      </c>
      <c r="C227" s="20">
        <v>70</v>
      </c>
      <c r="D227" s="12">
        <f t="shared" si="71"/>
        <v>63</v>
      </c>
      <c r="E227" s="30">
        <f t="shared" si="72"/>
        <v>66.5</v>
      </c>
      <c r="F227" s="30">
        <f t="shared" si="73"/>
        <v>31.5</v>
      </c>
      <c r="G227" s="30">
        <f t="shared" si="74"/>
        <v>31.5</v>
      </c>
      <c r="H227" s="30">
        <f t="shared" si="75"/>
        <v>59.5</v>
      </c>
      <c r="I227" s="30">
        <f t="shared" si="76"/>
        <v>59.5</v>
      </c>
      <c r="J227" s="30">
        <v>31.5</v>
      </c>
      <c r="K227" s="12">
        <f t="shared" si="77"/>
        <v>65.100000000000009</v>
      </c>
      <c r="L227" s="12">
        <f t="shared" si="78"/>
        <v>64.400000000000006</v>
      </c>
      <c r="M227" s="12">
        <f t="shared" si="79"/>
        <v>64.400000000000006</v>
      </c>
      <c r="N227" s="12">
        <f t="shared" si="80"/>
        <v>63</v>
      </c>
      <c r="O227" s="12">
        <f t="shared" si="81"/>
        <v>63</v>
      </c>
      <c r="P227" s="12">
        <f t="shared" si="82"/>
        <v>66.5</v>
      </c>
      <c r="Q227" s="30">
        <f t="shared" si="70"/>
        <v>66.5</v>
      </c>
    </row>
    <row r="228" spans="1:17" ht="15.75" customHeight="1">
      <c r="A228" s="2">
        <v>76010</v>
      </c>
      <c r="B228" s="38" t="s">
        <v>216</v>
      </c>
      <c r="C228" s="20">
        <v>232</v>
      </c>
      <c r="D228" s="12">
        <f t="shared" si="71"/>
        <v>208.8</v>
      </c>
      <c r="E228" s="30">
        <f t="shared" si="72"/>
        <v>220.39999999999998</v>
      </c>
      <c r="F228" s="30">
        <f t="shared" si="73"/>
        <v>104.4</v>
      </c>
      <c r="G228" s="30">
        <f t="shared" si="74"/>
        <v>104.4</v>
      </c>
      <c r="H228" s="30">
        <f t="shared" si="75"/>
        <v>197.2</v>
      </c>
      <c r="I228" s="30">
        <f t="shared" si="76"/>
        <v>197.2</v>
      </c>
      <c r="J228" s="30">
        <v>104.4</v>
      </c>
      <c r="K228" s="12">
        <f t="shared" si="77"/>
        <v>215.76000000000002</v>
      </c>
      <c r="L228" s="12">
        <f t="shared" si="78"/>
        <v>213.44</v>
      </c>
      <c r="M228" s="12">
        <f t="shared" si="79"/>
        <v>213.44</v>
      </c>
      <c r="N228" s="12">
        <f t="shared" si="80"/>
        <v>208.8</v>
      </c>
      <c r="O228" s="12">
        <f t="shared" si="81"/>
        <v>208.8</v>
      </c>
      <c r="P228" s="12">
        <f t="shared" si="82"/>
        <v>220.39999999999998</v>
      </c>
      <c r="Q228" s="30">
        <f t="shared" si="70"/>
        <v>220.39999999999998</v>
      </c>
    </row>
    <row r="229" spans="1:17" ht="15.75" customHeight="1">
      <c r="A229" s="2">
        <v>76080</v>
      </c>
      <c r="B229" s="38" t="s">
        <v>217</v>
      </c>
      <c r="C229" s="20">
        <v>366</v>
      </c>
      <c r="D229" s="12">
        <f t="shared" si="71"/>
        <v>329.40000000000003</v>
      </c>
      <c r="E229" s="30">
        <f t="shared" si="72"/>
        <v>347.7</v>
      </c>
      <c r="F229" s="30">
        <f t="shared" si="73"/>
        <v>164.70000000000002</v>
      </c>
      <c r="G229" s="30">
        <f t="shared" si="74"/>
        <v>164.70000000000002</v>
      </c>
      <c r="H229" s="30">
        <f t="shared" si="75"/>
        <v>311.09999999999997</v>
      </c>
      <c r="I229" s="30">
        <f t="shared" si="76"/>
        <v>311.09999999999997</v>
      </c>
      <c r="J229" s="30">
        <v>164.70000000000002</v>
      </c>
      <c r="K229" s="12">
        <f t="shared" si="77"/>
        <v>340.38</v>
      </c>
      <c r="L229" s="12">
        <f t="shared" si="78"/>
        <v>336.72</v>
      </c>
      <c r="M229" s="12">
        <f t="shared" si="79"/>
        <v>336.72</v>
      </c>
      <c r="N229" s="12">
        <f t="shared" si="80"/>
        <v>329.40000000000003</v>
      </c>
      <c r="O229" s="12">
        <f t="shared" si="81"/>
        <v>329.40000000000003</v>
      </c>
      <c r="P229" s="12">
        <f t="shared" si="82"/>
        <v>347.7</v>
      </c>
      <c r="Q229" s="30">
        <f t="shared" si="70"/>
        <v>347.7</v>
      </c>
    </row>
    <row r="230" spans="1:17" ht="15.75" customHeight="1">
      <c r="A230" s="2">
        <v>76098</v>
      </c>
      <c r="B230" s="38" t="s">
        <v>218</v>
      </c>
      <c r="C230" s="20">
        <v>1534</v>
      </c>
      <c r="D230" s="12">
        <f t="shared" si="71"/>
        <v>1380.6000000000001</v>
      </c>
      <c r="E230" s="30">
        <f t="shared" si="72"/>
        <v>1457.3</v>
      </c>
      <c r="F230" s="30">
        <f t="shared" si="73"/>
        <v>690.30000000000007</v>
      </c>
      <c r="G230" s="30">
        <f t="shared" si="74"/>
        <v>690.30000000000007</v>
      </c>
      <c r="H230" s="30">
        <f t="shared" si="75"/>
        <v>1303.8999999999999</v>
      </c>
      <c r="I230" s="30">
        <f t="shared" si="76"/>
        <v>1303.8999999999999</v>
      </c>
      <c r="J230" s="30">
        <v>690.30000000000007</v>
      </c>
      <c r="K230" s="12">
        <f t="shared" si="77"/>
        <v>1426.6200000000001</v>
      </c>
      <c r="L230" s="12">
        <f t="shared" si="78"/>
        <v>1411.28</v>
      </c>
      <c r="M230" s="12">
        <f t="shared" si="79"/>
        <v>1411.28</v>
      </c>
      <c r="N230" s="12">
        <f t="shared" si="80"/>
        <v>1380.6000000000001</v>
      </c>
      <c r="O230" s="12">
        <f t="shared" si="81"/>
        <v>1380.6000000000001</v>
      </c>
      <c r="P230" s="12">
        <f t="shared" si="82"/>
        <v>1457.3</v>
      </c>
      <c r="Q230" s="30">
        <f t="shared" si="70"/>
        <v>1457.3</v>
      </c>
    </row>
    <row r="231" spans="1:17" ht="15.75" customHeight="1">
      <c r="A231" s="2">
        <v>76100</v>
      </c>
      <c r="B231" s="38" t="s">
        <v>219</v>
      </c>
      <c r="C231" s="20">
        <v>535</v>
      </c>
      <c r="D231" s="12">
        <f t="shared" si="71"/>
        <v>481.5</v>
      </c>
      <c r="E231" s="30">
        <f t="shared" si="72"/>
        <v>508.25</v>
      </c>
      <c r="F231" s="30">
        <f t="shared" si="73"/>
        <v>240.75</v>
      </c>
      <c r="G231" s="30">
        <f t="shared" si="74"/>
        <v>240.75</v>
      </c>
      <c r="H231" s="30">
        <f t="shared" si="75"/>
        <v>454.75</v>
      </c>
      <c r="I231" s="30">
        <f t="shared" si="76"/>
        <v>454.75</v>
      </c>
      <c r="J231" s="30">
        <v>240.75</v>
      </c>
      <c r="K231" s="12">
        <f t="shared" si="77"/>
        <v>497.55</v>
      </c>
      <c r="L231" s="12">
        <f t="shared" si="78"/>
        <v>492.20000000000005</v>
      </c>
      <c r="M231" s="12">
        <f t="shared" si="79"/>
        <v>492.20000000000005</v>
      </c>
      <c r="N231" s="12">
        <f t="shared" si="80"/>
        <v>481.5</v>
      </c>
      <c r="O231" s="12">
        <f t="shared" si="81"/>
        <v>481.5</v>
      </c>
      <c r="P231" s="12">
        <f t="shared" si="82"/>
        <v>508.25</v>
      </c>
      <c r="Q231" s="30">
        <f t="shared" si="70"/>
        <v>508.25</v>
      </c>
    </row>
    <row r="232" spans="1:17" ht="15.75" customHeight="1">
      <c r="A232" s="2">
        <v>76376</v>
      </c>
      <c r="B232" s="38" t="s">
        <v>265</v>
      </c>
      <c r="C232" s="20">
        <v>219</v>
      </c>
      <c r="D232" s="12">
        <f t="shared" si="71"/>
        <v>197.1</v>
      </c>
      <c r="E232" s="30">
        <f t="shared" si="72"/>
        <v>208.04999999999998</v>
      </c>
      <c r="F232" s="30">
        <f t="shared" si="73"/>
        <v>98.55</v>
      </c>
      <c r="G232" s="30">
        <f t="shared" si="74"/>
        <v>98.55</v>
      </c>
      <c r="H232" s="30">
        <f t="shared" si="75"/>
        <v>186.15</v>
      </c>
      <c r="I232" s="30">
        <f t="shared" si="76"/>
        <v>186.15</v>
      </c>
      <c r="J232" s="30">
        <v>98.55</v>
      </c>
      <c r="K232" s="12">
        <f t="shared" si="77"/>
        <v>203.67000000000002</v>
      </c>
      <c r="L232" s="12">
        <f t="shared" si="78"/>
        <v>201.48000000000002</v>
      </c>
      <c r="M232" s="12">
        <f t="shared" si="79"/>
        <v>201.48000000000002</v>
      </c>
      <c r="N232" s="12">
        <f t="shared" si="80"/>
        <v>197.1</v>
      </c>
      <c r="O232" s="12">
        <f t="shared" si="81"/>
        <v>197.1</v>
      </c>
      <c r="P232" s="12">
        <f t="shared" si="82"/>
        <v>208.04999999999998</v>
      </c>
      <c r="Q232" s="30">
        <f t="shared" si="70"/>
        <v>208.04999999999998</v>
      </c>
    </row>
    <row r="233" spans="1:17" ht="15.75" customHeight="1">
      <c r="A233" s="2">
        <v>76377</v>
      </c>
      <c r="B233" s="38" t="s">
        <v>265</v>
      </c>
      <c r="C233" s="20">
        <v>343</v>
      </c>
      <c r="D233" s="12">
        <f t="shared" si="71"/>
        <v>308.7</v>
      </c>
      <c r="E233" s="30">
        <f t="shared" si="72"/>
        <v>325.84999999999997</v>
      </c>
      <c r="F233" s="30">
        <f t="shared" si="73"/>
        <v>154.35</v>
      </c>
      <c r="G233" s="30">
        <f t="shared" si="74"/>
        <v>154.35</v>
      </c>
      <c r="H233" s="30">
        <f t="shared" si="75"/>
        <v>291.55</v>
      </c>
      <c r="I233" s="30">
        <f t="shared" si="76"/>
        <v>291.55</v>
      </c>
      <c r="J233" s="30">
        <v>154.35</v>
      </c>
      <c r="K233" s="12">
        <f t="shared" si="77"/>
        <v>318.99</v>
      </c>
      <c r="L233" s="12">
        <f t="shared" si="78"/>
        <v>315.56</v>
      </c>
      <c r="M233" s="12">
        <f t="shared" si="79"/>
        <v>315.56</v>
      </c>
      <c r="N233" s="12">
        <f t="shared" si="80"/>
        <v>308.7</v>
      </c>
      <c r="O233" s="12">
        <f t="shared" si="81"/>
        <v>308.7</v>
      </c>
      <c r="P233" s="12">
        <f t="shared" si="82"/>
        <v>325.84999999999997</v>
      </c>
      <c r="Q233" s="30">
        <f t="shared" si="70"/>
        <v>325.84999999999997</v>
      </c>
    </row>
    <row r="234" spans="1:17" ht="15.75" customHeight="1">
      <c r="A234" s="2">
        <v>76390</v>
      </c>
      <c r="B234" s="38" t="s">
        <v>220</v>
      </c>
      <c r="C234" s="20">
        <v>1871</v>
      </c>
      <c r="D234" s="12">
        <f t="shared" si="71"/>
        <v>1683.9</v>
      </c>
      <c r="E234" s="30">
        <f t="shared" si="72"/>
        <v>1777.4499999999998</v>
      </c>
      <c r="F234" s="30">
        <f t="shared" si="73"/>
        <v>841.95</v>
      </c>
      <c r="G234" s="30">
        <f t="shared" si="74"/>
        <v>841.95</v>
      </c>
      <c r="H234" s="30">
        <f t="shared" si="75"/>
        <v>1590.35</v>
      </c>
      <c r="I234" s="30">
        <f t="shared" si="76"/>
        <v>1590.35</v>
      </c>
      <c r="J234" s="30">
        <v>841.95</v>
      </c>
      <c r="K234" s="12">
        <f t="shared" si="77"/>
        <v>1740.0300000000002</v>
      </c>
      <c r="L234" s="12">
        <f t="shared" si="78"/>
        <v>1721.3200000000002</v>
      </c>
      <c r="M234" s="12">
        <f t="shared" si="79"/>
        <v>1721.3200000000002</v>
      </c>
      <c r="N234" s="12">
        <f t="shared" si="80"/>
        <v>1683.9</v>
      </c>
      <c r="O234" s="12">
        <f t="shared" si="81"/>
        <v>1683.9</v>
      </c>
      <c r="P234" s="12">
        <f t="shared" si="82"/>
        <v>1777.4499999999998</v>
      </c>
      <c r="Q234" s="30">
        <f t="shared" si="70"/>
        <v>1777.4499999999998</v>
      </c>
    </row>
    <row r="235" spans="1:17" ht="15.75" customHeight="1">
      <c r="A235" s="2">
        <v>76506</v>
      </c>
      <c r="B235" s="38" t="s">
        <v>221</v>
      </c>
      <c r="C235" s="20">
        <v>495</v>
      </c>
      <c r="D235" s="12">
        <f t="shared" si="71"/>
        <v>445.5</v>
      </c>
      <c r="E235" s="30">
        <f t="shared" si="72"/>
        <v>470.25</v>
      </c>
      <c r="F235" s="30">
        <f t="shared" si="73"/>
        <v>222.75</v>
      </c>
      <c r="G235" s="30">
        <f t="shared" si="74"/>
        <v>222.75</v>
      </c>
      <c r="H235" s="30">
        <f t="shared" si="75"/>
        <v>420.75</v>
      </c>
      <c r="I235" s="30">
        <f t="shared" si="76"/>
        <v>420.75</v>
      </c>
      <c r="J235" s="30">
        <v>222.75</v>
      </c>
      <c r="K235" s="12">
        <f t="shared" si="77"/>
        <v>460.35</v>
      </c>
      <c r="L235" s="12">
        <f t="shared" si="78"/>
        <v>455.40000000000003</v>
      </c>
      <c r="M235" s="12">
        <f t="shared" si="79"/>
        <v>455.40000000000003</v>
      </c>
      <c r="N235" s="12">
        <f t="shared" si="80"/>
        <v>445.5</v>
      </c>
      <c r="O235" s="12">
        <f t="shared" si="81"/>
        <v>445.5</v>
      </c>
      <c r="P235" s="12">
        <f t="shared" si="82"/>
        <v>470.25</v>
      </c>
      <c r="Q235" s="30">
        <f t="shared" si="70"/>
        <v>470.25</v>
      </c>
    </row>
    <row r="236" spans="1:17" ht="15.75" customHeight="1">
      <c r="A236" s="2">
        <v>76536</v>
      </c>
      <c r="B236" s="38" t="s">
        <v>222</v>
      </c>
      <c r="C236" s="20">
        <v>526</v>
      </c>
      <c r="D236" s="12">
        <f t="shared" si="71"/>
        <v>473.40000000000003</v>
      </c>
      <c r="E236" s="30">
        <f t="shared" si="72"/>
        <v>499.7</v>
      </c>
      <c r="F236" s="30">
        <f t="shared" si="73"/>
        <v>236.70000000000002</v>
      </c>
      <c r="G236" s="30">
        <f t="shared" si="74"/>
        <v>236.70000000000002</v>
      </c>
      <c r="H236" s="30">
        <f t="shared" si="75"/>
        <v>447.09999999999997</v>
      </c>
      <c r="I236" s="30">
        <f t="shared" si="76"/>
        <v>447.09999999999997</v>
      </c>
      <c r="J236" s="30">
        <v>236.70000000000002</v>
      </c>
      <c r="K236" s="12">
        <f t="shared" si="77"/>
        <v>489.18</v>
      </c>
      <c r="L236" s="12">
        <f t="shared" si="78"/>
        <v>483.92</v>
      </c>
      <c r="M236" s="12">
        <f t="shared" si="79"/>
        <v>483.92</v>
      </c>
      <c r="N236" s="12">
        <f t="shared" si="80"/>
        <v>473.40000000000003</v>
      </c>
      <c r="O236" s="12">
        <f t="shared" si="81"/>
        <v>473.40000000000003</v>
      </c>
      <c r="P236" s="12">
        <f t="shared" si="82"/>
        <v>499.7</v>
      </c>
      <c r="Q236" s="30">
        <f t="shared" si="70"/>
        <v>499.7</v>
      </c>
    </row>
    <row r="237" spans="1:17" ht="14.25">
      <c r="A237" s="2">
        <v>76604</v>
      </c>
      <c r="B237" s="38" t="s">
        <v>223</v>
      </c>
      <c r="C237" s="20">
        <v>526</v>
      </c>
      <c r="D237" s="12">
        <f t="shared" si="71"/>
        <v>473.40000000000003</v>
      </c>
      <c r="E237" s="30">
        <f t="shared" si="72"/>
        <v>499.7</v>
      </c>
      <c r="F237" s="30">
        <f t="shared" si="73"/>
        <v>236.70000000000002</v>
      </c>
      <c r="G237" s="30">
        <f t="shared" si="74"/>
        <v>236.70000000000002</v>
      </c>
      <c r="H237" s="30">
        <f t="shared" si="75"/>
        <v>447.09999999999997</v>
      </c>
      <c r="I237" s="30">
        <f t="shared" si="76"/>
        <v>447.09999999999997</v>
      </c>
      <c r="J237" s="30">
        <v>236.70000000000002</v>
      </c>
      <c r="K237" s="12">
        <f t="shared" si="77"/>
        <v>489.18</v>
      </c>
      <c r="L237" s="12">
        <f t="shared" si="78"/>
        <v>483.92</v>
      </c>
      <c r="M237" s="12">
        <f t="shared" si="79"/>
        <v>483.92</v>
      </c>
      <c r="N237" s="12">
        <f t="shared" si="80"/>
        <v>473.40000000000003</v>
      </c>
      <c r="O237" s="12">
        <f t="shared" si="81"/>
        <v>473.40000000000003</v>
      </c>
      <c r="P237" s="12">
        <f t="shared" si="82"/>
        <v>499.7</v>
      </c>
      <c r="Q237" s="30">
        <f t="shared" si="70"/>
        <v>499.7</v>
      </c>
    </row>
    <row r="238" spans="1:17" ht="27" customHeight="1">
      <c r="A238" s="8">
        <v>76641</v>
      </c>
      <c r="B238" s="43" t="s">
        <v>224</v>
      </c>
      <c r="C238" s="21">
        <v>360</v>
      </c>
      <c r="D238" s="13">
        <f t="shared" si="71"/>
        <v>324</v>
      </c>
      <c r="E238" s="30">
        <f t="shared" si="72"/>
        <v>342</v>
      </c>
      <c r="F238" s="30">
        <f t="shared" si="73"/>
        <v>162</v>
      </c>
      <c r="G238" s="30">
        <f t="shared" si="74"/>
        <v>162</v>
      </c>
      <c r="H238" s="33">
        <f t="shared" si="75"/>
        <v>306</v>
      </c>
      <c r="I238" s="33">
        <f t="shared" si="76"/>
        <v>306</v>
      </c>
      <c r="J238" s="30">
        <v>162</v>
      </c>
      <c r="K238" s="13">
        <f t="shared" si="77"/>
        <v>334.8</v>
      </c>
      <c r="L238" s="13">
        <f t="shared" si="78"/>
        <v>331.2</v>
      </c>
      <c r="M238" s="13">
        <f t="shared" si="79"/>
        <v>331.2</v>
      </c>
      <c r="N238" s="13">
        <f t="shared" si="80"/>
        <v>324</v>
      </c>
      <c r="O238" s="13">
        <f t="shared" si="81"/>
        <v>324</v>
      </c>
      <c r="P238" s="13">
        <f t="shared" si="82"/>
        <v>342</v>
      </c>
      <c r="Q238" s="33">
        <f t="shared" si="70"/>
        <v>342</v>
      </c>
    </row>
    <row r="239" spans="1:17" ht="25.5" customHeight="1">
      <c r="A239" s="8">
        <v>76642</v>
      </c>
      <c r="B239" s="43" t="s">
        <v>225</v>
      </c>
      <c r="C239" s="21">
        <v>360</v>
      </c>
      <c r="D239" s="13">
        <f t="shared" si="71"/>
        <v>324</v>
      </c>
      <c r="E239" s="30">
        <f t="shared" si="72"/>
        <v>342</v>
      </c>
      <c r="F239" s="30">
        <f t="shared" si="73"/>
        <v>162</v>
      </c>
      <c r="G239" s="30">
        <f t="shared" si="74"/>
        <v>162</v>
      </c>
      <c r="H239" s="33">
        <f t="shared" si="75"/>
        <v>306</v>
      </c>
      <c r="I239" s="33">
        <f t="shared" si="76"/>
        <v>306</v>
      </c>
      <c r="J239" s="30">
        <v>162</v>
      </c>
      <c r="K239" s="13">
        <f t="shared" si="77"/>
        <v>334.8</v>
      </c>
      <c r="L239" s="13">
        <f t="shared" si="78"/>
        <v>331.2</v>
      </c>
      <c r="M239" s="13">
        <f t="shared" si="79"/>
        <v>331.2</v>
      </c>
      <c r="N239" s="13">
        <f t="shared" si="80"/>
        <v>324</v>
      </c>
      <c r="O239" s="13">
        <f t="shared" si="81"/>
        <v>324</v>
      </c>
      <c r="P239" s="13">
        <f t="shared" si="82"/>
        <v>342</v>
      </c>
      <c r="Q239" s="33">
        <f t="shared" si="70"/>
        <v>342</v>
      </c>
    </row>
    <row r="240" spans="1:17" ht="14.25">
      <c r="A240" s="8">
        <v>76705</v>
      </c>
      <c r="B240" s="43" t="s">
        <v>226</v>
      </c>
      <c r="C240" s="21">
        <v>526</v>
      </c>
      <c r="D240" s="13">
        <f t="shared" si="71"/>
        <v>473.40000000000003</v>
      </c>
      <c r="E240" s="30">
        <f t="shared" si="72"/>
        <v>499.7</v>
      </c>
      <c r="F240" s="30">
        <f t="shared" si="73"/>
        <v>236.70000000000002</v>
      </c>
      <c r="G240" s="30">
        <f t="shared" si="74"/>
        <v>236.70000000000002</v>
      </c>
      <c r="H240" s="33">
        <f t="shared" si="75"/>
        <v>447.09999999999997</v>
      </c>
      <c r="I240" s="33">
        <f t="shared" si="76"/>
        <v>447.09999999999997</v>
      </c>
      <c r="J240" s="30">
        <v>236.70000000000002</v>
      </c>
      <c r="K240" s="13">
        <f t="shared" si="77"/>
        <v>489.18</v>
      </c>
      <c r="L240" s="13">
        <f t="shared" si="78"/>
        <v>483.92</v>
      </c>
      <c r="M240" s="13">
        <f t="shared" si="79"/>
        <v>483.92</v>
      </c>
      <c r="N240" s="13">
        <f t="shared" si="80"/>
        <v>473.40000000000003</v>
      </c>
      <c r="O240" s="13">
        <f t="shared" si="81"/>
        <v>473.40000000000003</v>
      </c>
      <c r="P240" s="13">
        <f t="shared" si="82"/>
        <v>499.7</v>
      </c>
      <c r="Q240" s="33">
        <f t="shared" si="70"/>
        <v>499.7</v>
      </c>
    </row>
    <row r="241" spans="1:17" ht="14.25">
      <c r="A241" s="2">
        <v>76770</v>
      </c>
      <c r="B241" s="38" t="s">
        <v>227</v>
      </c>
      <c r="C241" s="20">
        <v>511</v>
      </c>
      <c r="D241" s="12">
        <f t="shared" si="71"/>
        <v>459.90000000000003</v>
      </c>
      <c r="E241" s="30">
        <f t="shared" si="72"/>
        <v>485.45</v>
      </c>
      <c r="F241" s="30">
        <f t="shared" si="73"/>
        <v>229.95000000000002</v>
      </c>
      <c r="G241" s="30">
        <f t="shared" si="74"/>
        <v>229.95000000000002</v>
      </c>
      <c r="H241" s="30">
        <f t="shared" si="75"/>
        <v>434.34999999999997</v>
      </c>
      <c r="I241" s="30">
        <f t="shared" si="76"/>
        <v>434.34999999999997</v>
      </c>
      <c r="J241" s="30">
        <v>229.95000000000002</v>
      </c>
      <c r="K241" s="12">
        <f t="shared" si="77"/>
        <v>475.23</v>
      </c>
      <c r="L241" s="12">
        <f t="shared" si="78"/>
        <v>470.12</v>
      </c>
      <c r="M241" s="12">
        <f t="shared" si="79"/>
        <v>470.12</v>
      </c>
      <c r="N241" s="12">
        <f t="shared" si="80"/>
        <v>459.90000000000003</v>
      </c>
      <c r="O241" s="12">
        <f t="shared" si="81"/>
        <v>459.90000000000003</v>
      </c>
      <c r="P241" s="12">
        <f t="shared" si="82"/>
        <v>485.45</v>
      </c>
      <c r="Q241" s="30">
        <f t="shared" si="70"/>
        <v>485.45</v>
      </c>
    </row>
    <row r="242" spans="1:17" ht="14.25">
      <c r="A242" s="2">
        <v>76775</v>
      </c>
      <c r="B242" s="38" t="s">
        <v>228</v>
      </c>
      <c r="C242" s="20">
        <v>526</v>
      </c>
      <c r="D242" s="12">
        <f t="shared" si="71"/>
        <v>473.40000000000003</v>
      </c>
      <c r="E242" s="30">
        <f t="shared" si="72"/>
        <v>499.7</v>
      </c>
      <c r="F242" s="30">
        <f t="shared" si="73"/>
        <v>236.70000000000002</v>
      </c>
      <c r="G242" s="30">
        <f t="shared" si="74"/>
        <v>236.70000000000002</v>
      </c>
      <c r="H242" s="30">
        <f t="shared" si="75"/>
        <v>447.09999999999997</v>
      </c>
      <c r="I242" s="30">
        <f t="shared" si="76"/>
        <v>447.09999999999997</v>
      </c>
      <c r="J242" s="30">
        <v>236.70000000000002</v>
      </c>
      <c r="K242" s="12">
        <f t="shared" si="77"/>
        <v>489.18</v>
      </c>
      <c r="L242" s="12">
        <f t="shared" si="78"/>
        <v>483.92</v>
      </c>
      <c r="M242" s="12">
        <f t="shared" si="79"/>
        <v>483.92</v>
      </c>
      <c r="N242" s="12">
        <f t="shared" si="80"/>
        <v>473.40000000000003</v>
      </c>
      <c r="O242" s="12">
        <f t="shared" si="81"/>
        <v>473.40000000000003</v>
      </c>
      <c r="P242" s="12">
        <f t="shared" si="82"/>
        <v>499.7</v>
      </c>
      <c r="Q242" s="30">
        <f t="shared" si="70"/>
        <v>499.7</v>
      </c>
    </row>
    <row r="243" spans="1:17" ht="14.25">
      <c r="A243" s="2">
        <v>76776</v>
      </c>
      <c r="B243" s="38" t="s">
        <v>229</v>
      </c>
      <c r="C243" s="20">
        <v>526</v>
      </c>
      <c r="D243" s="12">
        <f t="shared" si="71"/>
        <v>473.40000000000003</v>
      </c>
      <c r="E243" s="30">
        <f t="shared" si="72"/>
        <v>499.7</v>
      </c>
      <c r="F243" s="30">
        <f t="shared" si="73"/>
        <v>236.70000000000002</v>
      </c>
      <c r="G243" s="30">
        <f t="shared" si="74"/>
        <v>236.70000000000002</v>
      </c>
      <c r="H243" s="30">
        <f t="shared" si="75"/>
        <v>447.09999999999997</v>
      </c>
      <c r="I243" s="30">
        <f t="shared" si="76"/>
        <v>447.09999999999997</v>
      </c>
      <c r="J243" s="30">
        <v>236.70000000000002</v>
      </c>
      <c r="K243" s="12">
        <f t="shared" si="77"/>
        <v>489.18</v>
      </c>
      <c r="L243" s="12">
        <f t="shared" si="78"/>
        <v>483.92</v>
      </c>
      <c r="M243" s="12">
        <f t="shared" si="79"/>
        <v>483.92</v>
      </c>
      <c r="N243" s="12">
        <f t="shared" si="80"/>
        <v>473.40000000000003</v>
      </c>
      <c r="O243" s="12">
        <f t="shared" si="81"/>
        <v>473.40000000000003</v>
      </c>
      <c r="P243" s="12">
        <f t="shared" si="82"/>
        <v>499.7</v>
      </c>
      <c r="Q243" s="30">
        <f t="shared" si="70"/>
        <v>499.7</v>
      </c>
    </row>
    <row r="244" spans="1:17" ht="14.25">
      <c r="A244" s="2">
        <v>76800</v>
      </c>
      <c r="B244" s="38" t="s">
        <v>230</v>
      </c>
      <c r="C244" s="20">
        <v>336</v>
      </c>
      <c r="D244" s="12">
        <f t="shared" si="71"/>
        <v>302.40000000000003</v>
      </c>
      <c r="E244" s="30">
        <f t="shared" si="72"/>
        <v>319.2</v>
      </c>
      <c r="F244" s="30">
        <f t="shared" si="73"/>
        <v>151.20000000000002</v>
      </c>
      <c r="G244" s="30">
        <f t="shared" si="74"/>
        <v>151.20000000000002</v>
      </c>
      <c r="H244" s="30">
        <f t="shared" si="75"/>
        <v>285.59999999999997</v>
      </c>
      <c r="I244" s="30">
        <f t="shared" si="76"/>
        <v>285.59999999999997</v>
      </c>
      <c r="J244" s="30">
        <v>151.20000000000002</v>
      </c>
      <c r="K244" s="12">
        <f t="shared" si="77"/>
        <v>312.48</v>
      </c>
      <c r="L244" s="12">
        <f t="shared" si="78"/>
        <v>309.12</v>
      </c>
      <c r="M244" s="12">
        <f t="shared" si="79"/>
        <v>309.12</v>
      </c>
      <c r="N244" s="12">
        <f t="shared" si="80"/>
        <v>302.40000000000003</v>
      </c>
      <c r="O244" s="12">
        <f t="shared" si="81"/>
        <v>302.40000000000003</v>
      </c>
      <c r="P244" s="12">
        <f t="shared" si="82"/>
        <v>319.2</v>
      </c>
      <c r="Q244" s="30">
        <f t="shared" si="70"/>
        <v>319.2</v>
      </c>
    </row>
    <row r="245" spans="1:17" ht="14.25">
      <c r="A245" s="2">
        <v>76801</v>
      </c>
      <c r="B245" s="38" t="s">
        <v>231</v>
      </c>
      <c r="C245" s="20">
        <v>526</v>
      </c>
      <c r="D245" s="12">
        <f t="shared" si="71"/>
        <v>473.40000000000003</v>
      </c>
      <c r="E245" s="30">
        <f t="shared" si="72"/>
        <v>499.7</v>
      </c>
      <c r="F245" s="30">
        <f t="shared" si="73"/>
        <v>236.70000000000002</v>
      </c>
      <c r="G245" s="30">
        <f t="shared" si="74"/>
        <v>236.70000000000002</v>
      </c>
      <c r="H245" s="30">
        <f t="shared" si="75"/>
        <v>447.09999999999997</v>
      </c>
      <c r="I245" s="30">
        <f t="shared" si="76"/>
        <v>447.09999999999997</v>
      </c>
      <c r="J245" s="30">
        <v>236.70000000000002</v>
      </c>
      <c r="K245" s="12">
        <f t="shared" si="77"/>
        <v>489.18</v>
      </c>
      <c r="L245" s="12">
        <f t="shared" si="78"/>
        <v>483.92</v>
      </c>
      <c r="M245" s="12">
        <f t="shared" si="79"/>
        <v>483.92</v>
      </c>
      <c r="N245" s="12">
        <f t="shared" si="80"/>
        <v>473.40000000000003</v>
      </c>
      <c r="O245" s="12">
        <f t="shared" si="81"/>
        <v>473.40000000000003</v>
      </c>
      <c r="P245" s="12">
        <f t="shared" si="82"/>
        <v>499.7</v>
      </c>
      <c r="Q245" s="30">
        <f t="shared" si="70"/>
        <v>499.7</v>
      </c>
    </row>
    <row r="246" spans="1:17" ht="14.25">
      <c r="A246" s="2">
        <v>76802</v>
      </c>
      <c r="B246" s="38" t="s">
        <v>266</v>
      </c>
      <c r="C246" s="20">
        <v>582</v>
      </c>
      <c r="D246" s="12">
        <f t="shared" si="71"/>
        <v>523.80000000000007</v>
      </c>
      <c r="E246" s="30">
        <f t="shared" si="72"/>
        <v>552.9</v>
      </c>
      <c r="F246" s="30">
        <f t="shared" si="73"/>
        <v>261.90000000000003</v>
      </c>
      <c r="G246" s="30">
        <f t="shared" si="74"/>
        <v>261.90000000000003</v>
      </c>
      <c r="H246" s="30">
        <f t="shared" si="75"/>
        <v>494.7</v>
      </c>
      <c r="I246" s="30">
        <f t="shared" si="76"/>
        <v>494.7</v>
      </c>
      <c r="J246" s="30">
        <v>261.90000000000003</v>
      </c>
      <c r="K246" s="12">
        <f t="shared" si="77"/>
        <v>541.26</v>
      </c>
      <c r="L246" s="12">
        <f t="shared" si="78"/>
        <v>535.44000000000005</v>
      </c>
      <c r="M246" s="12">
        <f t="shared" si="79"/>
        <v>535.44000000000005</v>
      </c>
      <c r="N246" s="12">
        <f t="shared" si="80"/>
        <v>523.80000000000007</v>
      </c>
      <c r="O246" s="12">
        <f t="shared" si="81"/>
        <v>523.80000000000007</v>
      </c>
      <c r="P246" s="12">
        <f t="shared" si="82"/>
        <v>552.9</v>
      </c>
      <c r="Q246" s="30">
        <f t="shared" si="70"/>
        <v>552.9</v>
      </c>
    </row>
    <row r="247" spans="1:17" ht="14.25">
      <c r="A247" s="2">
        <v>76810</v>
      </c>
      <c r="B247" s="38" t="s">
        <v>267</v>
      </c>
      <c r="C247" s="20">
        <v>500</v>
      </c>
      <c r="D247" s="12">
        <f t="shared" si="71"/>
        <v>450</v>
      </c>
      <c r="E247" s="30">
        <f t="shared" si="72"/>
        <v>475</v>
      </c>
      <c r="F247" s="30">
        <f t="shared" si="73"/>
        <v>225</v>
      </c>
      <c r="G247" s="30">
        <f t="shared" si="74"/>
        <v>225</v>
      </c>
      <c r="H247" s="30">
        <f t="shared" si="75"/>
        <v>425</v>
      </c>
      <c r="I247" s="30">
        <f t="shared" si="76"/>
        <v>425</v>
      </c>
      <c r="J247" s="30">
        <v>225</v>
      </c>
      <c r="K247" s="12">
        <f t="shared" si="77"/>
        <v>465</v>
      </c>
      <c r="L247" s="12">
        <f t="shared" si="78"/>
        <v>460</v>
      </c>
      <c r="M247" s="12">
        <f t="shared" si="79"/>
        <v>460</v>
      </c>
      <c r="N247" s="12">
        <f t="shared" si="80"/>
        <v>450</v>
      </c>
      <c r="O247" s="12">
        <f t="shared" si="81"/>
        <v>450</v>
      </c>
      <c r="P247" s="12">
        <f t="shared" si="82"/>
        <v>475</v>
      </c>
      <c r="Q247" s="30">
        <f t="shared" si="70"/>
        <v>475</v>
      </c>
    </row>
    <row r="248" spans="1:17" ht="14.25">
      <c r="A248" s="2">
        <v>76811</v>
      </c>
      <c r="B248" s="38" t="s">
        <v>232</v>
      </c>
      <c r="C248" s="20">
        <v>981</v>
      </c>
      <c r="D248" s="12">
        <f t="shared" si="71"/>
        <v>882.9</v>
      </c>
      <c r="E248" s="30">
        <f t="shared" si="72"/>
        <v>931.94999999999993</v>
      </c>
      <c r="F248" s="30">
        <f t="shared" si="73"/>
        <v>441.45</v>
      </c>
      <c r="G248" s="30">
        <f t="shared" si="74"/>
        <v>441.45</v>
      </c>
      <c r="H248" s="30">
        <f t="shared" si="75"/>
        <v>833.85</v>
      </c>
      <c r="I248" s="30">
        <f t="shared" si="76"/>
        <v>833.85</v>
      </c>
      <c r="J248" s="30">
        <v>441.45</v>
      </c>
      <c r="K248" s="12">
        <f t="shared" si="77"/>
        <v>912.33</v>
      </c>
      <c r="L248" s="12">
        <f t="shared" si="78"/>
        <v>902.5200000000001</v>
      </c>
      <c r="M248" s="12">
        <f t="shared" si="79"/>
        <v>902.5200000000001</v>
      </c>
      <c r="N248" s="12">
        <f t="shared" si="80"/>
        <v>882.9</v>
      </c>
      <c r="O248" s="12">
        <f t="shared" si="81"/>
        <v>882.9</v>
      </c>
      <c r="P248" s="12">
        <f t="shared" si="82"/>
        <v>931.94999999999993</v>
      </c>
      <c r="Q248" s="30">
        <f t="shared" si="70"/>
        <v>931.94999999999993</v>
      </c>
    </row>
    <row r="249" spans="1:17" ht="14.25">
      <c r="A249" s="2">
        <v>76812</v>
      </c>
      <c r="B249" s="38" t="s">
        <v>268</v>
      </c>
      <c r="C249" s="20">
        <v>851</v>
      </c>
      <c r="D249" s="12">
        <f t="shared" si="71"/>
        <v>765.9</v>
      </c>
      <c r="E249" s="30">
        <f t="shared" si="72"/>
        <v>808.44999999999993</v>
      </c>
      <c r="F249" s="30">
        <f t="shared" si="73"/>
        <v>382.95</v>
      </c>
      <c r="G249" s="30">
        <f t="shared" si="74"/>
        <v>382.95</v>
      </c>
      <c r="H249" s="30">
        <f t="shared" si="75"/>
        <v>723.35</v>
      </c>
      <c r="I249" s="30">
        <f t="shared" si="76"/>
        <v>723.35</v>
      </c>
      <c r="J249" s="30">
        <v>382.95</v>
      </c>
      <c r="K249" s="12">
        <f t="shared" si="77"/>
        <v>791.43000000000006</v>
      </c>
      <c r="L249" s="12">
        <f t="shared" si="78"/>
        <v>782.92000000000007</v>
      </c>
      <c r="M249" s="12">
        <f t="shared" si="79"/>
        <v>782.92000000000007</v>
      </c>
      <c r="N249" s="12">
        <f t="shared" si="80"/>
        <v>765.9</v>
      </c>
      <c r="O249" s="12">
        <f t="shared" si="81"/>
        <v>765.9</v>
      </c>
      <c r="P249" s="12">
        <f t="shared" si="82"/>
        <v>808.44999999999993</v>
      </c>
      <c r="Q249" s="30">
        <f t="shared" si="70"/>
        <v>808.44999999999993</v>
      </c>
    </row>
    <row r="250" spans="1:17" ht="14.25">
      <c r="A250" s="2">
        <v>76815</v>
      </c>
      <c r="B250" s="38" t="s">
        <v>233</v>
      </c>
      <c r="C250" s="20">
        <v>526</v>
      </c>
      <c r="D250" s="12">
        <f t="shared" si="71"/>
        <v>473.40000000000003</v>
      </c>
      <c r="E250" s="30">
        <f t="shared" si="72"/>
        <v>499.7</v>
      </c>
      <c r="F250" s="30">
        <f t="shared" si="73"/>
        <v>236.70000000000002</v>
      </c>
      <c r="G250" s="30">
        <f t="shared" si="74"/>
        <v>236.70000000000002</v>
      </c>
      <c r="H250" s="30">
        <f t="shared" si="75"/>
        <v>447.09999999999997</v>
      </c>
      <c r="I250" s="30">
        <f t="shared" si="76"/>
        <v>447.09999999999997</v>
      </c>
      <c r="J250" s="30">
        <v>236.70000000000002</v>
      </c>
      <c r="K250" s="12">
        <f t="shared" si="77"/>
        <v>489.18</v>
      </c>
      <c r="L250" s="12">
        <f t="shared" si="78"/>
        <v>483.92</v>
      </c>
      <c r="M250" s="12">
        <f t="shared" si="79"/>
        <v>483.92</v>
      </c>
      <c r="N250" s="12">
        <f t="shared" si="80"/>
        <v>473.40000000000003</v>
      </c>
      <c r="O250" s="12">
        <f t="shared" si="81"/>
        <v>473.40000000000003</v>
      </c>
      <c r="P250" s="12">
        <f t="shared" si="82"/>
        <v>499.7</v>
      </c>
      <c r="Q250" s="30">
        <f t="shared" si="70"/>
        <v>499.7</v>
      </c>
    </row>
    <row r="251" spans="1:17" ht="14.25">
      <c r="A251" s="2">
        <v>76816</v>
      </c>
      <c r="B251" s="38" t="s">
        <v>234</v>
      </c>
      <c r="C251" s="20">
        <v>353</v>
      </c>
      <c r="D251" s="12">
        <f t="shared" si="71"/>
        <v>317.7</v>
      </c>
      <c r="E251" s="30">
        <f t="shared" si="72"/>
        <v>335.34999999999997</v>
      </c>
      <c r="F251" s="30">
        <f t="shared" si="73"/>
        <v>158.85</v>
      </c>
      <c r="G251" s="30">
        <f t="shared" si="74"/>
        <v>158.85</v>
      </c>
      <c r="H251" s="30">
        <f t="shared" si="75"/>
        <v>300.05</v>
      </c>
      <c r="I251" s="30">
        <f t="shared" si="76"/>
        <v>300.05</v>
      </c>
      <c r="J251" s="30">
        <v>158.85</v>
      </c>
      <c r="K251" s="12">
        <f t="shared" si="77"/>
        <v>328.29</v>
      </c>
      <c r="L251" s="12">
        <f t="shared" si="78"/>
        <v>324.76</v>
      </c>
      <c r="M251" s="12">
        <f t="shared" si="79"/>
        <v>324.76</v>
      </c>
      <c r="N251" s="12">
        <f t="shared" si="80"/>
        <v>317.7</v>
      </c>
      <c r="O251" s="12">
        <f t="shared" si="81"/>
        <v>317.7</v>
      </c>
      <c r="P251" s="12">
        <f t="shared" si="82"/>
        <v>335.34999999999997</v>
      </c>
      <c r="Q251" s="30">
        <f t="shared" si="70"/>
        <v>335.34999999999997</v>
      </c>
    </row>
    <row r="252" spans="1:17" ht="13.5" customHeight="1">
      <c r="A252" s="2">
        <v>76817</v>
      </c>
      <c r="B252" s="38" t="s">
        <v>235</v>
      </c>
      <c r="C252" s="20">
        <v>526</v>
      </c>
      <c r="D252" s="12">
        <f t="shared" si="71"/>
        <v>473.40000000000003</v>
      </c>
      <c r="E252" s="30">
        <f t="shared" si="72"/>
        <v>499.7</v>
      </c>
      <c r="F252" s="30">
        <f t="shared" si="73"/>
        <v>236.70000000000002</v>
      </c>
      <c r="G252" s="30">
        <f t="shared" si="74"/>
        <v>236.70000000000002</v>
      </c>
      <c r="H252" s="30">
        <f t="shared" si="75"/>
        <v>447.09999999999997</v>
      </c>
      <c r="I252" s="30">
        <f t="shared" si="76"/>
        <v>447.09999999999997</v>
      </c>
      <c r="J252" s="30">
        <v>236.70000000000002</v>
      </c>
      <c r="K252" s="12">
        <f t="shared" si="77"/>
        <v>489.18</v>
      </c>
      <c r="L252" s="12">
        <f t="shared" si="78"/>
        <v>483.92</v>
      </c>
      <c r="M252" s="12">
        <f t="shared" si="79"/>
        <v>483.92</v>
      </c>
      <c r="N252" s="12">
        <f t="shared" si="80"/>
        <v>473.40000000000003</v>
      </c>
      <c r="O252" s="12">
        <f t="shared" si="81"/>
        <v>473.40000000000003</v>
      </c>
      <c r="P252" s="12">
        <f t="shared" si="82"/>
        <v>499.7</v>
      </c>
      <c r="Q252" s="30">
        <f t="shared" ref="Q252:Q315" si="83">0.95*C252</f>
        <v>499.7</v>
      </c>
    </row>
    <row r="253" spans="1:17" ht="15.75" customHeight="1">
      <c r="A253" s="2">
        <v>76818</v>
      </c>
      <c r="B253" s="38" t="s">
        <v>236</v>
      </c>
      <c r="C253" s="20">
        <v>486</v>
      </c>
      <c r="D253" s="12">
        <f t="shared" ref="D253:D316" si="84">0.9*C253</f>
        <v>437.40000000000003</v>
      </c>
      <c r="E253" s="30">
        <f t="shared" ref="E253:E316" si="85">MAX(G253:Q253)</f>
        <v>461.7</v>
      </c>
      <c r="F253" s="30">
        <f t="shared" ref="F253:F316" si="86">MIN(G253:Q253)</f>
        <v>218.70000000000002</v>
      </c>
      <c r="G253" s="30">
        <f t="shared" ref="G253:G316" si="87">0.45*C253</f>
        <v>218.70000000000002</v>
      </c>
      <c r="H253" s="30">
        <f t="shared" ref="H253:H272" si="88">0.85*C253</f>
        <v>413.09999999999997</v>
      </c>
      <c r="I253" s="30">
        <f t="shared" ref="I253:I272" si="89">0.85*C253</f>
        <v>413.09999999999997</v>
      </c>
      <c r="J253" s="30">
        <v>218.70000000000002</v>
      </c>
      <c r="K253" s="12">
        <f t="shared" ref="K253:K272" si="90">0.93*C253</f>
        <v>451.98</v>
      </c>
      <c r="L253" s="12">
        <f t="shared" ref="L253:L272" si="91">0.92*C253</f>
        <v>447.12</v>
      </c>
      <c r="M253" s="12">
        <f t="shared" ref="M253:M272" si="92">0.92*C253</f>
        <v>447.12</v>
      </c>
      <c r="N253" s="12">
        <f t="shared" ref="N253:N272" si="93">0.9*C253</f>
        <v>437.40000000000003</v>
      </c>
      <c r="O253" s="12">
        <f t="shared" ref="O253:O272" si="94">0.9*C253</f>
        <v>437.40000000000003</v>
      </c>
      <c r="P253" s="12">
        <f t="shared" ref="P253:P272" si="95">0.95*C253</f>
        <v>461.7</v>
      </c>
      <c r="Q253" s="30">
        <f t="shared" si="83"/>
        <v>461.7</v>
      </c>
    </row>
    <row r="254" spans="1:17" ht="14.25">
      <c r="A254" s="2">
        <v>76819</v>
      </c>
      <c r="B254" s="38" t="s">
        <v>237</v>
      </c>
      <c r="C254" s="20">
        <v>495</v>
      </c>
      <c r="D254" s="12">
        <f t="shared" si="84"/>
        <v>445.5</v>
      </c>
      <c r="E254" s="30">
        <f t="shared" si="85"/>
        <v>470.25</v>
      </c>
      <c r="F254" s="30">
        <f t="shared" si="86"/>
        <v>222.75</v>
      </c>
      <c r="G254" s="30">
        <f t="shared" si="87"/>
        <v>222.75</v>
      </c>
      <c r="H254" s="30">
        <f t="shared" si="88"/>
        <v>420.75</v>
      </c>
      <c r="I254" s="30">
        <f t="shared" si="89"/>
        <v>420.75</v>
      </c>
      <c r="J254" s="30">
        <v>222.75</v>
      </c>
      <c r="K254" s="12">
        <f t="shared" si="90"/>
        <v>460.35</v>
      </c>
      <c r="L254" s="12">
        <f t="shared" si="91"/>
        <v>455.40000000000003</v>
      </c>
      <c r="M254" s="12">
        <f t="shared" si="92"/>
        <v>455.40000000000003</v>
      </c>
      <c r="N254" s="12">
        <f t="shared" si="93"/>
        <v>445.5</v>
      </c>
      <c r="O254" s="12">
        <f t="shared" si="94"/>
        <v>445.5</v>
      </c>
      <c r="P254" s="12">
        <f t="shared" si="95"/>
        <v>470.25</v>
      </c>
      <c r="Q254" s="30">
        <f t="shared" si="83"/>
        <v>470.25</v>
      </c>
    </row>
    <row r="255" spans="1:17" ht="14.25">
      <c r="A255" s="2">
        <v>76856</v>
      </c>
      <c r="B255" s="38" t="s">
        <v>238</v>
      </c>
      <c r="C255" s="20">
        <v>526</v>
      </c>
      <c r="D255" s="12">
        <f t="shared" si="84"/>
        <v>473.40000000000003</v>
      </c>
      <c r="E255" s="30">
        <f t="shared" si="85"/>
        <v>499.7</v>
      </c>
      <c r="F255" s="30">
        <f t="shared" si="86"/>
        <v>236.70000000000002</v>
      </c>
      <c r="G255" s="30">
        <f t="shared" si="87"/>
        <v>236.70000000000002</v>
      </c>
      <c r="H255" s="30">
        <f t="shared" si="88"/>
        <v>447.09999999999997</v>
      </c>
      <c r="I255" s="30">
        <f t="shared" si="89"/>
        <v>447.09999999999997</v>
      </c>
      <c r="J255" s="30">
        <v>236.70000000000002</v>
      </c>
      <c r="K255" s="12">
        <f t="shared" si="90"/>
        <v>489.18</v>
      </c>
      <c r="L255" s="12">
        <f t="shared" si="91"/>
        <v>483.92</v>
      </c>
      <c r="M255" s="12">
        <f t="shared" si="92"/>
        <v>483.92</v>
      </c>
      <c r="N255" s="12">
        <f t="shared" si="93"/>
        <v>473.40000000000003</v>
      </c>
      <c r="O255" s="12">
        <f t="shared" si="94"/>
        <v>473.40000000000003</v>
      </c>
      <c r="P255" s="12">
        <f t="shared" si="95"/>
        <v>499.7</v>
      </c>
      <c r="Q255" s="30">
        <f t="shared" si="83"/>
        <v>499.7</v>
      </c>
    </row>
    <row r="256" spans="1:17" ht="15.75" customHeight="1">
      <c r="A256" s="2">
        <v>76857</v>
      </c>
      <c r="B256" s="38" t="s">
        <v>239</v>
      </c>
      <c r="C256" s="20">
        <v>353</v>
      </c>
      <c r="D256" s="12">
        <f t="shared" si="84"/>
        <v>317.7</v>
      </c>
      <c r="E256" s="30">
        <f t="shared" si="85"/>
        <v>335.34999999999997</v>
      </c>
      <c r="F256" s="30">
        <f t="shared" si="86"/>
        <v>158.85</v>
      </c>
      <c r="G256" s="30">
        <f t="shared" si="87"/>
        <v>158.85</v>
      </c>
      <c r="H256" s="30">
        <f t="shared" si="88"/>
        <v>300.05</v>
      </c>
      <c r="I256" s="30">
        <f t="shared" si="89"/>
        <v>300.05</v>
      </c>
      <c r="J256" s="30">
        <v>158.85</v>
      </c>
      <c r="K256" s="12">
        <f t="shared" si="90"/>
        <v>328.29</v>
      </c>
      <c r="L256" s="12">
        <f t="shared" si="91"/>
        <v>324.76</v>
      </c>
      <c r="M256" s="12">
        <f t="shared" si="92"/>
        <v>324.76</v>
      </c>
      <c r="N256" s="12">
        <f t="shared" si="93"/>
        <v>317.7</v>
      </c>
      <c r="O256" s="12">
        <f t="shared" si="94"/>
        <v>317.7</v>
      </c>
      <c r="P256" s="12">
        <f t="shared" si="95"/>
        <v>335.34999999999997</v>
      </c>
      <c r="Q256" s="30">
        <f t="shared" si="83"/>
        <v>335.34999999999997</v>
      </c>
    </row>
    <row r="257" spans="1:17" ht="15.75" customHeight="1">
      <c r="A257" s="2">
        <v>76870</v>
      </c>
      <c r="B257" s="38" t="s">
        <v>240</v>
      </c>
      <c r="C257" s="20">
        <v>526</v>
      </c>
      <c r="D257" s="12">
        <f t="shared" si="84"/>
        <v>473.40000000000003</v>
      </c>
      <c r="E257" s="30">
        <f t="shared" si="85"/>
        <v>499.7</v>
      </c>
      <c r="F257" s="30">
        <f t="shared" si="86"/>
        <v>236.70000000000002</v>
      </c>
      <c r="G257" s="30">
        <f t="shared" si="87"/>
        <v>236.70000000000002</v>
      </c>
      <c r="H257" s="30">
        <f t="shared" si="88"/>
        <v>447.09999999999997</v>
      </c>
      <c r="I257" s="30">
        <f t="shared" si="89"/>
        <v>447.09999999999997</v>
      </c>
      <c r="J257" s="30">
        <v>236.70000000000002</v>
      </c>
      <c r="K257" s="12">
        <f t="shared" si="90"/>
        <v>489.18</v>
      </c>
      <c r="L257" s="12">
        <f t="shared" si="91"/>
        <v>483.92</v>
      </c>
      <c r="M257" s="12">
        <f t="shared" si="92"/>
        <v>483.92</v>
      </c>
      <c r="N257" s="12">
        <f t="shared" si="93"/>
        <v>473.40000000000003</v>
      </c>
      <c r="O257" s="12">
        <f t="shared" si="94"/>
        <v>473.40000000000003</v>
      </c>
      <c r="P257" s="12">
        <f t="shared" si="95"/>
        <v>499.7</v>
      </c>
      <c r="Q257" s="30">
        <f t="shared" si="83"/>
        <v>499.7</v>
      </c>
    </row>
    <row r="258" spans="1:17" ht="15.75" customHeight="1">
      <c r="A258" s="2">
        <v>76872</v>
      </c>
      <c r="B258" s="38" t="s">
        <v>241</v>
      </c>
      <c r="C258" s="20">
        <v>576</v>
      </c>
      <c r="D258" s="12">
        <f t="shared" si="84"/>
        <v>518.4</v>
      </c>
      <c r="E258" s="30">
        <f t="shared" si="85"/>
        <v>547.19999999999993</v>
      </c>
      <c r="F258" s="30">
        <f t="shared" si="86"/>
        <v>259.2</v>
      </c>
      <c r="G258" s="30">
        <f t="shared" si="87"/>
        <v>259.2</v>
      </c>
      <c r="H258" s="30">
        <f t="shared" si="88"/>
        <v>489.59999999999997</v>
      </c>
      <c r="I258" s="30">
        <f t="shared" si="89"/>
        <v>489.59999999999997</v>
      </c>
      <c r="J258" s="30">
        <v>259.2</v>
      </c>
      <c r="K258" s="12">
        <f t="shared" si="90"/>
        <v>535.68000000000006</v>
      </c>
      <c r="L258" s="12">
        <f t="shared" si="91"/>
        <v>529.92000000000007</v>
      </c>
      <c r="M258" s="12">
        <f t="shared" si="92"/>
        <v>529.92000000000007</v>
      </c>
      <c r="N258" s="12">
        <f t="shared" si="93"/>
        <v>518.4</v>
      </c>
      <c r="O258" s="12">
        <f t="shared" si="94"/>
        <v>518.4</v>
      </c>
      <c r="P258" s="12">
        <f t="shared" si="95"/>
        <v>547.19999999999993</v>
      </c>
      <c r="Q258" s="30">
        <f t="shared" si="83"/>
        <v>547.19999999999993</v>
      </c>
    </row>
    <row r="259" spans="1:17" ht="15.75" customHeight="1">
      <c r="A259" s="2">
        <v>76881</v>
      </c>
      <c r="B259" s="38" t="s">
        <v>242</v>
      </c>
      <c r="C259" s="20">
        <v>526</v>
      </c>
      <c r="D259" s="12">
        <f t="shared" si="84"/>
        <v>473.40000000000003</v>
      </c>
      <c r="E259" s="30">
        <f t="shared" si="85"/>
        <v>499.7</v>
      </c>
      <c r="F259" s="30">
        <f t="shared" si="86"/>
        <v>236.70000000000002</v>
      </c>
      <c r="G259" s="30">
        <f t="shared" si="87"/>
        <v>236.70000000000002</v>
      </c>
      <c r="H259" s="30">
        <f t="shared" si="88"/>
        <v>447.09999999999997</v>
      </c>
      <c r="I259" s="30">
        <f t="shared" si="89"/>
        <v>447.09999999999997</v>
      </c>
      <c r="J259" s="30">
        <v>236.70000000000002</v>
      </c>
      <c r="K259" s="12">
        <f t="shared" si="90"/>
        <v>489.18</v>
      </c>
      <c r="L259" s="12">
        <f t="shared" si="91"/>
        <v>483.92</v>
      </c>
      <c r="M259" s="12">
        <f t="shared" si="92"/>
        <v>483.92</v>
      </c>
      <c r="N259" s="12">
        <f t="shared" si="93"/>
        <v>473.40000000000003</v>
      </c>
      <c r="O259" s="12">
        <f t="shared" si="94"/>
        <v>473.40000000000003</v>
      </c>
      <c r="P259" s="12">
        <f t="shared" si="95"/>
        <v>499.7</v>
      </c>
      <c r="Q259" s="30">
        <f t="shared" si="83"/>
        <v>499.7</v>
      </c>
    </row>
    <row r="260" spans="1:17" ht="15.75" customHeight="1">
      <c r="A260" s="2">
        <v>76942</v>
      </c>
      <c r="B260" s="38" t="s">
        <v>269</v>
      </c>
      <c r="C260" s="20">
        <v>795</v>
      </c>
      <c r="D260" s="12">
        <f t="shared" si="84"/>
        <v>715.5</v>
      </c>
      <c r="E260" s="30">
        <f t="shared" si="85"/>
        <v>755.25</v>
      </c>
      <c r="F260" s="30">
        <f t="shared" si="86"/>
        <v>357.75</v>
      </c>
      <c r="G260" s="30">
        <f t="shared" si="87"/>
        <v>357.75</v>
      </c>
      <c r="H260" s="30">
        <f t="shared" si="88"/>
        <v>675.75</v>
      </c>
      <c r="I260" s="30">
        <f t="shared" si="89"/>
        <v>675.75</v>
      </c>
      <c r="J260" s="30">
        <v>357.75</v>
      </c>
      <c r="K260" s="12">
        <f t="shared" si="90"/>
        <v>739.35</v>
      </c>
      <c r="L260" s="12">
        <f t="shared" si="91"/>
        <v>731.4</v>
      </c>
      <c r="M260" s="12">
        <f t="shared" si="92"/>
        <v>731.4</v>
      </c>
      <c r="N260" s="12">
        <f t="shared" si="93"/>
        <v>715.5</v>
      </c>
      <c r="O260" s="12">
        <f t="shared" si="94"/>
        <v>715.5</v>
      </c>
      <c r="P260" s="12">
        <f t="shared" si="95"/>
        <v>755.25</v>
      </c>
      <c r="Q260" s="30">
        <f t="shared" si="83"/>
        <v>755.25</v>
      </c>
    </row>
    <row r="261" spans="1:17" ht="15.75" customHeight="1">
      <c r="A261" s="2">
        <v>76946</v>
      </c>
      <c r="B261" s="38" t="s">
        <v>270</v>
      </c>
      <c r="C261" s="20">
        <v>549</v>
      </c>
      <c r="D261" s="12">
        <f t="shared" si="84"/>
        <v>494.1</v>
      </c>
      <c r="E261" s="30">
        <f t="shared" si="85"/>
        <v>521.54999999999995</v>
      </c>
      <c r="F261" s="30">
        <f t="shared" si="86"/>
        <v>247.05</v>
      </c>
      <c r="G261" s="30">
        <f t="shared" si="87"/>
        <v>247.05</v>
      </c>
      <c r="H261" s="30">
        <f t="shared" si="88"/>
        <v>466.65</v>
      </c>
      <c r="I261" s="30">
        <f t="shared" si="89"/>
        <v>466.65</v>
      </c>
      <c r="J261" s="30">
        <v>247.05</v>
      </c>
      <c r="K261" s="12">
        <f t="shared" si="90"/>
        <v>510.57000000000005</v>
      </c>
      <c r="L261" s="12">
        <f t="shared" si="91"/>
        <v>505.08000000000004</v>
      </c>
      <c r="M261" s="12">
        <f t="shared" si="92"/>
        <v>505.08000000000004</v>
      </c>
      <c r="N261" s="12">
        <f t="shared" si="93"/>
        <v>494.1</v>
      </c>
      <c r="O261" s="12">
        <f t="shared" si="94"/>
        <v>494.1</v>
      </c>
      <c r="P261" s="12">
        <f t="shared" si="95"/>
        <v>521.54999999999995</v>
      </c>
      <c r="Q261" s="30">
        <f t="shared" si="83"/>
        <v>521.54999999999995</v>
      </c>
    </row>
    <row r="262" spans="1:17" ht="15.75" customHeight="1">
      <c r="A262" s="2">
        <v>76999</v>
      </c>
      <c r="B262" s="38" t="s">
        <v>243</v>
      </c>
      <c r="C262" s="20">
        <v>108</v>
      </c>
      <c r="D262" s="12">
        <f t="shared" si="84"/>
        <v>97.2</v>
      </c>
      <c r="E262" s="30">
        <f t="shared" si="85"/>
        <v>102.6</v>
      </c>
      <c r="F262" s="30">
        <f t="shared" si="86"/>
        <v>48.6</v>
      </c>
      <c r="G262" s="30">
        <f t="shared" si="87"/>
        <v>48.6</v>
      </c>
      <c r="H262" s="30">
        <f t="shared" si="88"/>
        <v>91.8</v>
      </c>
      <c r="I262" s="30">
        <f t="shared" si="89"/>
        <v>91.8</v>
      </c>
      <c r="J262" s="30">
        <v>48.6</v>
      </c>
      <c r="K262" s="12">
        <f t="shared" si="90"/>
        <v>100.44000000000001</v>
      </c>
      <c r="L262" s="12">
        <f t="shared" si="91"/>
        <v>99.36</v>
      </c>
      <c r="M262" s="12">
        <f t="shared" si="92"/>
        <v>99.36</v>
      </c>
      <c r="N262" s="12">
        <f t="shared" si="93"/>
        <v>97.2</v>
      </c>
      <c r="O262" s="12">
        <f t="shared" si="94"/>
        <v>97.2</v>
      </c>
      <c r="P262" s="12">
        <f t="shared" si="95"/>
        <v>102.6</v>
      </c>
      <c r="Q262" s="30">
        <f t="shared" si="83"/>
        <v>102.6</v>
      </c>
    </row>
    <row r="263" spans="1:17" ht="15.75" customHeight="1">
      <c r="A263" s="2">
        <v>77001</v>
      </c>
      <c r="B263" s="38" t="s">
        <v>271</v>
      </c>
      <c r="C263" s="20">
        <v>459</v>
      </c>
      <c r="D263" s="12">
        <f t="shared" si="84"/>
        <v>413.1</v>
      </c>
      <c r="E263" s="30">
        <f t="shared" si="85"/>
        <v>436.04999999999995</v>
      </c>
      <c r="F263" s="30">
        <f t="shared" si="86"/>
        <v>206.55</v>
      </c>
      <c r="G263" s="30">
        <f t="shared" si="87"/>
        <v>206.55</v>
      </c>
      <c r="H263" s="30">
        <f t="shared" si="88"/>
        <v>390.15</v>
      </c>
      <c r="I263" s="30">
        <f t="shared" si="89"/>
        <v>390.15</v>
      </c>
      <c r="J263" s="30">
        <v>206.55</v>
      </c>
      <c r="K263" s="12">
        <f t="shared" si="90"/>
        <v>426.87</v>
      </c>
      <c r="L263" s="12">
        <f t="shared" si="91"/>
        <v>422.28000000000003</v>
      </c>
      <c r="M263" s="12">
        <f t="shared" si="92"/>
        <v>422.28000000000003</v>
      </c>
      <c r="N263" s="12">
        <f t="shared" si="93"/>
        <v>413.1</v>
      </c>
      <c r="O263" s="12">
        <f t="shared" si="94"/>
        <v>413.1</v>
      </c>
      <c r="P263" s="12">
        <f t="shared" si="95"/>
        <v>436.04999999999995</v>
      </c>
      <c r="Q263" s="30">
        <f t="shared" si="83"/>
        <v>436.04999999999995</v>
      </c>
    </row>
    <row r="264" spans="1:17" ht="15.75" customHeight="1">
      <c r="A264" s="2">
        <v>77002</v>
      </c>
      <c r="B264" s="38" t="s">
        <v>272</v>
      </c>
      <c r="C264" s="20">
        <v>305</v>
      </c>
      <c r="D264" s="12">
        <f t="shared" si="84"/>
        <v>274.5</v>
      </c>
      <c r="E264" s="30">
        <f t="shared" si="85"/>
        <v>289.75</v>
      </c>
      <c r="F264" s="30">
        <f t="shared" si="86"/>
        <v>137.25</v>
      </c>
      <c r="G264" s="30">
        <f t="shared" si="87"/>
        <v>137.25</v>
      </c>
      <c r="H264" s="30">
        <f t="shared" si="88"/>
        <v>259.25</v>
      </c>
      <c r="I264" s="30">
        <f t="shared" si="89"/>
        <v>259.25</v>
      </c>
      <c r="J264" s="30">
        <v>137.25</v>
      </c>
      <c r="K264" s="12">
        <f t="shared" si="90"/>
        <v>283.65000000000003</v>
      </c>
      <c r="L264" s="12">
        <f t="shared" si="91"/>
        <v>280.60000000000002</v>
      </c>
      <c r="M264" s="12">
        <f t="shared" si="92"/>
        <v>280.60000000000002</v>
      </c>
      <c r="N264" s="12">
        <f t="shared" si="93"/>
        <v>274.5</v>
      </c>
      <c r="O264" s="12">
        <f t="shared" si="94"/>
        <v>274.5</v>
      </c>
      <c r="P264" s="12">
        <f t="shared" si="95"/>
        <v>289.75</v>
      </c>
      <c r="Q264" s="30">
        <f t="shared" si="83"/>
        <v>289.75</v>
      </c>
    </row>
    <row r="265" spans="1:17" ht="15.75" customHeight="1">
      <c r="A265" s="2">
        <v>77003</v>
      </c>
      <c r="B265" s="38" t="s">
        <v>273</v>
      </c>
      <c r="C265" s="20">
        <v>256</v>
      </c>
      <c r="D265" s="12">
        <f t="shared" si="84"/>
        <v>230.4</v>
      </c>
      <c r="E265" s="30">
        <f t="shared" si="85"/>
        <v>243.2</v>
      </c>
      <c r="F265" s="30">
        <f t="shared" si="86"/>
        <v>115.2</v>
      </c>
      <c r="G265" s="30">
        <f t="shared" si="87"/>
        <v>115.2</v>
      </c>
      <c r="H265" s="30">
        <f t="shared" si="88"/>
        <v>217.6</v>
      </c>
      <c r="I265" s="30">
        <f t="shared" si="89"/>
        <v>217.6</v>
      </c>
      <c r="J265" s="30">
        <v>115.2</v>
      </c>
      <c r="K265" s="12">
        <f t="shared" si="90"/>
        <v>238.08</v>
      </c>
      <c r="L265" s="12">
        <f t="shared" si="91"/>
        <v>235.52</v>
      </c>
      <c r="M265" s="12">
        <f t="shared" si="92"/>
        <v>235.52</v>
      </c>
      <c r="N265" s="12">
        <f t="shared" si="93"/>
        <v>230.4</v>
      </c>
      <c r="O265" s="12">
        <f t="shared" si="94"/>
        <v>230.4</v>
      </c>
      <c r="P265" s="12">
        <f t="shared" si="95"/>
        <v>243.2</v>
      </c>
      <c r="Q265" s="30">
        <f t="shared" si="83"/>
        <v>243.2</v>
      </c>
    </row>
    <row r="266" spans="1:17" ht="15.75" customHeight="1">
      <c r="A266" s="2">
        <v>77012</v>
      </c>
      <c r="B266" s="38" t="s">
        <v>274</v>
      </c>
      <c r="C266" s="20">
        <v>576</v>
      </c>
      <c r="D266" s="12">
        <f t="shared" si="84"/>
        <v>518.4</v>
      </c>
      <c r="E266" s="30">
        <f t="shared" si="85"/>
        <v>547.19999999999993</v>
      </c>
      <c r="F266" s="30">
        <f t="shared" si="86"/>
        <v>259.2</v>
      </c>
      <c r="G266" s="30">
        <f t="shared" si="87"/>
        <v>259.2</v>
      </c>
      <c r="H266" s="30">
        <f t="shared" si="88"/>
        <v>489.59999999999997</v>
      </c>
      <c r="I266" s="30">
        <f t="shared" si="89"/>
        <v>489.59999999999997</v>
      </c>
      <c r="J266" s="30">
        <v>259.2</v>
      </c>
      <c r="K266" s="12">
        <f t="shared" si="90"/>
        <v>535.68000000000006</v>
      </c>
      <c r="L266" s="12">
        <f t="shared" si="91"/>
        <v>529.92000000000007</v>
      </c>
      <c r="M266" s="12">
        <f t="shared" si="92"/>
        <v>529.92000000000007</v>
      </c>
      <c r="N266" s="12">
        <f t="shared" si="93"/>
        <v>518.4</v>
      </c>
      <c r="O266" s="12">
        <f t="shared" si="94"/>
        <v>518.4</v>
      </c>
      <c r="P266" s="12">
        <f t="shared" si="95"/>
        <v>547.19999999999993</v>
      </c>
      <c r="Q266" s="30">
        <f t="shared" si="83"/>
        <v>547.19999999999993</v>
      </c>
    </row>
    <row r="267" spans="1:17" ht="15.75" customHeight="1">
      <c r="A267" s="2">
        <v>77021</v>
      </c>
      <c r="B267" s="38" t="s">
        <v>275</v>
      </c>
      <c r="C267" s="20">
        <v>1492</v>
      </c>
      <c r="D267" s="12">
        <f t="shared" si="84"/>
        <v>1342.8</v>
      </c>
      <c r="E267" s="30">
        <f t="shared" si="85"/>
        <v>1417.3999999999999</v>
      </c>
      <c r="F267" s="30">
        <f t="shared" si="86"/>
        <v>671.4</v>
      </c>
      <c r="G267" s="30">
        <f t="shared" si="87"/>
        <v>671.4</v>
      </c>
      <c r="H267" s="30">
        <f t="shared" si="88"/>
        <v>1268.2</v>
      </c>
      <c r="I267" s="30">
        <f t="shared" si="89"/>
        <v>1268.2</v>
      </c>
      <c r="J267" s="30">
        <v>671.4</v>
      </c>
      <c r="K267" s="12">
        <f t="shared" si="90"/>
        <v>1387.5600000000002</v>
      </c>
      <c r="L267" s="12">
        <f t="shared" si="91"/>
        <v>1372.64</v>
      </c>
      <c r="M267" s="12">
        <f t="shared" si="92"/>
        <v>1372.64</v>
      </c>
      <c r="N267" s="12">
        <f t="shared" si="93"/>
        <v>1342.8</v>
      </c>
      <c r="O267" s="12">
        <f t="shared" si="94"/>
        <v>1342.8</v>
      </c>
      <c r="P267" s="12">
        <f t="shared" si="95"/>
        <v>1417.3999999999999</v>
      </c>
      <c r="Q267" s="30">
        <f t="shared" si="83"/>
        <v>1417.3999999999999</v>
      </c>
    </row>
    <row r="268" spans="1:17" ht="15.75" customHeight="1">
      <c r="A268" s="2">
        <v>77072</v>
      </c>
      <c r="B268" s="38" t="s">
        <v>244</v>
      </c>
      <c r="C268" s="20">
        <v>232</v>
      </c>
      <c r="D268" s="12">
        <f t="shared" si="84"/>
        <v>208.8</v>
      </c>
      <c r="E268" s="30">
        <f t="shared" si="85"/>
        <v>220.39999999999998</v>
      </c>
      <c r="F268" s="30">
        <f t="shared" si="86"/>
        <v>104.4</v>
      </c>
      <c r="G268" s="30">
        <f t="shared" si="87"/>
        <v>104.4</v>
      </c>
      <c r="H268" s="30">
        <f t="shared" si="88"/>
        <v>197.2</v>
      </c>
      <c r="I268" s="30">
        <f t="shared" si="89"/>
        <v>197.2</v>
      </c>
      <c r="J268" s="30">
        <v>104.4</v>
      </c>
      <c r="K268" s="12">
        <f t="shared" si="90"/>
        <v>215.76000000000002</v>
      </c>
      <c r="L268" s="12">
        <f t="shared" si="91"/>
        <v>213.44</v>
      </c>
      <c r="M268" s="12">
        <f t="shared" si="92"/>
        <v>213.44</v>
      </c>
      <c r="N268" s="12">
        <f t="shared" si="93"/>
        <v>208.8</v>
      </c>
      <c r="O268" s="12">
        <f t="shared" si="94"/>
        <v>208.8</v>
      </c>
      <c r="P268" s="12">
        <f t="shared" si="95"/>
        <v>220.39999999999998</v>
      </c>
      <c r="Q268" s="30">
        <f t="shared" si="83"/>
        <v>220.39999999999998</v>
      </c>
    </row>
    <row r="269" spans="1:17" ht="15.75" customHeight="1">
      <c r="A269" s="2">
        <v>77073</v>
      </c>
      <c r="B269" s="38" t="s">
        <v>245</v>
      </c>
      <c r="C269" s="20">
        <v>357</v>
      </c>
      <c r="D269" s="12">
        <f t="shared" si="84"/>
        <v>321.3</v>
      </c>
      <c r="E269" s="30">
        <f t="shared" si="85"/>
        <v>339.15</v>
      </c>
      <c r="F269" s="30">
        <f t="shared" si="86"/>
        <v>160.65</v>
      </c>
      <c r="G269" s="30">
        <f t="shared" si="87"/>
        <v>160.65</v>
      </c>
      <c r="H269" s="30">
        <f t="shared" si="88"/>
        <v>303.45</v>
      </c>
      <c r="I269" s="30">
        <f t="shared" si="89"/>
        <v>303.45</v>
      </c>
      <c r="J269" s="30">
        <v>160.65</v>
      </c>
      <c r="K269" s="12">
        <f t="shared" si="90"/>
        <v>332.01</v>
      </c>
      <c r="L269" s="12">
        <f t="shared" si="91"/>
        <v>328.44</v>
      </c>
      <c r="M269" s="12">
        <f t="shared" si="92"/>
        <v>328.44</v>
      </c>
      <c r="N269" s="12">
        <f t="shared" si="93"/>
        <v>321.3</v>
      </c>
      <c r="O269" s="12">
        <f t="shared" si="94"/>
        <v>321.3</v>
      </c>
      <c r="P269" s="12">
        <f t="shared" si="95"/>
        <v>339.15</v>
      </c>
      <c r="Q269" s="30">
        <f t="shared" si="83"/>
        <v>339.15</v>
      </c>
    </row>
    <row r="270" spans="1:17" ht="15.75" customHeight="1">
      <c r="A270" s="2">
        <v>77074</v>
      </c>
      <c r="B270" s="38" t="s">
        <v>246</v>
      </c>
      <c r="C270" s="20">
        <v>357</v>
      </c>
      <c r="D270" s="12">
        <f t="shared" si="84"/>
        <v>321.3</v>
      </c>
      <c r="E270" s="30">
        <f t="shared" si="85"/>
        <v>339.15</v>
      </c>
      <c r="F270" s="30">
        <f t="shared" si="86"/>
        <v>160.65</v>
      </c>
      <c r="G270" s="30">
        <f t="shared" si="87"/>
        <v>160.65</v>
      </c>
      <c r="H270" s="30">
        <f t="shared" si="88"/>
        <v>303.45</v>
      </c>
      <c r="I270" s="30">
        <f t="shared" si="89"/>
        <v>303.45</v>
      </c>
      <c r="J270" s="30">
        <v>160.65</v>
      </c>
      <c r="K270" s="12">
        <f t="shared" si="90"/>
        <v>332.01</v>
      </c>
      <c r="L270" s="12">
        <f t="shared" si="91"/>
        <v>328.44</v>
      </c>
      <c r="M270" s="12">
        <f t="shared" si="92"/>
        <v>328.44</v>
      </c>
      <c r="N270" s="12">
        <f t="shared" si="93"/>
        <v>321.3</v>
      </c>
      <c r="O270" s="12">
        <f t="shared" si="94"/>
        <v>321.3</v>
      </c>
      <c r="P270" s="12">
        <f t="shared" si="95"/>
        <v>339.15</v>
      </c>
      <c r="Q270" s="30">
        <f t="shared" si="83"/>
        <v>339.15</v>
      </c>
    </row>
    <row r="271" spans="1:17" ht="15.75" customHeight="1">
      <c r="A271" s="2">
        <v>77075</v>
      </c>
      <c r="B271" s="38" t="s">
        <v>247</v>
      </c>
      <c r="C271" s="20">
        <v>357</v>
      </c>
      <c r="D271" s="12">
        <f t="shared" si="84"/>
        <v>321.3</v>
      </c>
      <c r="E271" s="30">
        <f t="shared" si="85"/>
        <v>339.15</v>
      </c>
      <c r="F271" s="30">
        <f t="shared" si="86"/>
        <v>160.65</v>
      </c>
      <c r="G271" s="30">
        <f t="shared" si="87"/>
        <v>160.65</v>
      </c>
      <c r="H271" s="30">
        <f t="shared" si="88"/>
        <v>303.45</v>
      </c>
      <c r="I271" s="30">
        <f t="shared" si="89"/>
        <v>303.45</v>
      </c>
      <c r="J271" s="30">
        <v>160.65</v>
      </c>
      <c r="K271" s="12">
        <f t="shared" si="90"/>
        <v>332.01</v>
      </c>
      <c r="L271" s="12">
        <f t="shared" si="91"/>
        <v>328.44</v>
      </c>
      <c r="M271" s="12">
        <f t="shared" si="92"/>
        <v>328.44</v>
      </c>
      <c r="N271" s="12">
        <f t="shared" si="93"/>
        <v>321.3</v>
      </c>
      <c r="O271" s="12">
        <f t="shared" si="94"/>
        <v>321.3</v>
      </c>
      <c r="P271" s="12">
        <f t="shared" si="95"/>
        <v>339.15</v>
      </c>
      <c r="Q271" s="30">
        <f t="shared" si="83"/>
        <v>339.15</v>
      </c>
    </row>
    <row r="272" spans="1:17" ht="15.75" customHeight="1">
      <c r="A272" s="2">
        <v>77080</v>
      </c>
      <c r="B272" s="38" t="s">
        <v>248</v>
      </c>
      <c r="C272" s="20">
        <v>372</v>
      </c>
      <c r="D272" s="12">
        <f t="shared" si="84"/>
        <v>334.8</v>
      </c>
      <c r="E272" s="30">
        <f t="shared" si="85"/>
        <v>353.4</v>
      </c>
      <c r="F272" s="30">
        <f t="shared" si="86"/>
        <v>167.4</v>
      </c>
      <c r="G272" s="30">
        <f t="shared" si="87"/>
        <v>167.4</v>
      </c>
      <c r="H272" s="30">
        <f t="shared" si="88"/>
        <v>316.2</v>
      </c>
      <c r="I272" s="30">
        <f t="shared" si="89"/>
        <v>316.2</v>
      </c>
      <c r="J272" s="30">
        <v>167.4</v>
      </c>
      <c r="K272" s="12">
        <f t="shared" si="90"/>
        <v>345.96000000000004</v>
      </c>
      <c r="L272" s="12">
        <f t="shared" si="91"/>
        <v>342.24</v>
      </c>
      <c r="M272" s="12">
        <f t="shared" si="92"/>
        <v>342.24</v>
      </c>
      <c r="N272" s="12">
        <f t="shared" si="93"/>
        <v>334.8</v>
      </c>
      <c r="O272" s="12">
        <f t="shared" si="94"/>
        <v>334.8</v>
      </c>
      <c r="P272" s="12">
        <f t="shared" si="95"/>
        <v>353.4</v>
      </c>
      <c r="Q272" s="30">
        <f t="shared" si="83"/>
        <v>353.4</v>
      </c>
    </row>
    <row r="273" spans="1:17" ht="15.75" customHeight="1">
      <c r="A273" s="3">
        <v>70460</v>
      </c>
      <c r="B273" s="6" t="s">
        <v>276</v>
      </c>
      <c r="C273" s="12">
        <v>1326.6</v>
      </c>
      <c r="D273" s="12">
        <f t="shared" si="84"/>
        <v>1193.94</v>
      </c>
      <c r="E273" s="30">
        <f t="shared" si="85"/>
        <v>1260.2699999999998</v>
      </c>
      <c r="F273" s="30">
        <f t="shared" si="86"/>
        <v>596.97</v>
      </c>
      <c r="G273" s="30">
        <f t="shared" si="87"/>
        <v>596.97</v>
      </c>
      <c r="H273" s="30">
        <f t="shared" ref="H273:H336" si="96">0.85*C273</f>
        <v>1127.6099999999999</v>
      </c>
      <c r="I273" s="30">
        <f t="shared" ref="I273:I336" si="97">0.85*C273</f>
        <v>1127.6099999999999</v>
      </c>
      <c r="J273" s="30">
        <v>596.97</v>
      </c>
      <c r="K273" s="12">
        <f t="shared" ref="K273:K336" si="98">0.93*C273</f>
        <v>1233.7380000000001</v>
      </c>
      <c r="L273" s="12">
        <f t="shared" ref="L273:L336" si="99">0.92*C273</f>
        <v>1220.472</v>
      </c>
      <c r="M273" s="12">
        <f t="shared" ref="M273:M336" si="100">0.92*C273</f>
        <v>1220.472</v>
      </c>
      <c r="N273" s="12">
        <f t="shared" ref="N273:N336" si="101">0.9*C273</f>
        <v>1193.94</v>
      </c>
      <c r="O273" s="12">
        <f t="shared" ref="O273:O336" si="102">0.9*C273</f>
        <v>1193.94</v>
      </c>
      <c r="P273" s="12">
        <f t="shared" ref="P273:P336" si="103">0.95*C273</f>
        <v>1260.2699999999998</v>
      </c>
      <c r="Q273" s="30">
        <f t="shared" si="83"/>
        <v>1260.2699999999998</v>
      </c>
    </row>
    <row r="274" spans="1:17" ht="15.75" customHeight="1">
      <c r="A274" s="3">
        <v>70480</v>
      </c>
      <c r="B274" s="7" t="s">
        <v>94</v>
      </c>
      <c r="C274" s="12">
        <v>872</v>
      </c>
      <c r="D274" s="12">
        <f t="shared" si="84"/>
        <v>784.80000000000007</v>
      </c>
      <c r="E274" s="30">
        <f t="shared" si="85"/>
        <v>828.4</v>
      </c>
      <c r="F274" s="30">
        <f t="shared" si="86"/>
        <v>392.40000000000003</v>
      </c>
      <c r="G274" s="30">
        <f t="shared" si="87"/>
        <v>392.40000000000003</v>
      </c>
      <c r="H274" s="30">
        <f t="shared" si="96"/>
        <v>741.19999999999993</v>
      </c>
      <c r="I274" s="30">
        <f t="shared" si="97"/>
        <v>741.19999999999993</v>
      </c>
      <c r="J274" s="30">
        <v>392.40000000000003</v>
      </c>
      <c r="K274" s="12">
        <f t="shared" si="98"/>
        <v>810.96</v>
      </c>
      <c r="L274" s="12">
        <f t="shared" si="99"/>
        <v>802.24</v>
      </c>
      <c r="M274" s="12">
        <f t="shared" si="100"/>
        <v>802.24</v>
      </c>
      <c r="N274" s="12">
        <f t="shared" si="101"/>
        <v>784.80000000000007</v>
      </c>
      <c r="O274" s="12">
        <f t="shared" si="102"/>
        <v>784.80000000000007</v>
      </c>
      <c r="P274" s="12">
        <f t="shared" si="103"/>
        <v>828.4</v>
      </c>
      <c r="Q274" s="30">
        <f t="shared" si="83"/>
        <v>828.4</v>
      </c>
    </row>
    <row r="275" spans="1:17" ht="15.75" customHeight="1">
      <c r="A275" s="3">
        <v>70481</v>
      </c>
      <c r="B275" s="7" t="s">
        <v>278</v>
      </c>
      <c r="C275" s="12">
        <v>1326.6</v>
      </c>
      <c r="D275" s="12">
        <f t="shared" si="84"/>
        <v>1193.94</v>
      </c>
      <c r="E275" s="30">
        <f t="shared" si="85"/>
        <v>1260.2699999999998</v>
      </c>
      <c r="F275" s="30">
        <f t="shared" si="86"/>
        <v>596.97</v>
      </c>
      <c r="G275" s="30">
        <f t="shared" si="87"/>
        <v>596.97</v>
      </c>
      <c r="H275" s="30">
        <f t="shared" si="96"/>
        <v>1127.6099999999999</v>
      </c>
      <c r="I275" s="30">
        <f t="shared" si="97"/>
        <v>1127.6099999999999</v>
      </c>
      <c r="J275" s="30">
        <v>596.97</v>
      </c>
      <c r="K275" s="12">
        <f t="shared" si="98"/>
        <v>1233.7380000000001</v>
      </c>
      <c r="L275" s="12">
        <f t="shared" si="99"/>
        <v>1220.472</v>
      </c>
      <c r="M275" s="12">
        <f t="shared" si="100"/>
        <v>1220.472</v>
      </c>
      <c r="N275" s="12">
        <f t="shared" si="101"/>
        <v>1193.94</v>
      </c>
      <c r="O275" s="12">
        <f t="shared" si="102"/>
        <v>1193.94</v>
      </c>
      <c r="P275" s="12">
        <f t="shared" si="103"/>
        <v>1260.2699999999998</v>
      </c>
      <c r="Q275" s="30">
        <f t="shared" si="83"/>
        <v>1260.2699999999998</v>
      </c>
    </row>
    <row r="276" spans="1:17" ht="15.75" customHeight="1">
      <c r="A276" s="3">
        <v>70486</v>
      </c>
      <c r="B276" s="3" t="s">
        <v>95</v>
      </c>
      <c r="C276" s="12">
        <v>872</v>
      </c>
      <c r="D276" s="12">
        <f t="shared" si="84"/>
        <v>784.80000000000007</v>
      </c>
      <c r="E276" s="30">
        <f t="shared" si="85"/>
        <v>828.4</v>
      </c>
      <c r="F276" s="30">
        <f t="shared" si="86"/>
        <v>392.40000000000003</v>
      </c>
      <c r="G276" s="30">
        <f t="shared" si="87"/>
        <v>392.40000000000003</v>
      </c>
      <c r="H276" s="30">
        <f t="shared" si="96"/>
        <v>741.19999999999993</v>
      </c>
      <c r="I276" s="30">
        <f t="shared" si="97"/>
        <v>741.19999999999993</v>
      </c>
      <c r="J276" s="30">
        <v>392.40000000000003</v>
      </c>
      <c r="K276" s="12">
        <f t="shared" si="98"/>
        <v>810.96</v>
      </c>
      <c r="L276" s="12">
        <f t="shared" si="99"/>
        <v>802.24</v>
      </c>
      <c r="M276" s="12">
        <f t="shared" si="100"/>
        <v>802.24</v>
      </c>
      <c r="N276" s="12">
        <f t="shared" si="101"/>
        <v>784.80000000000007</v>
      </c>
      <c r="O276" s="12">
        <f t="shared" si="102"/>
        <v>784.80000000000007</v>
      </c>
      <c r="P276" s="12">
        <f t="shared" si="103"/>
        <v>828.4</v>
      </c>
      <c r="Q276" s="30">
        <f t="shared" si="83"/>
        <v>828.4</v>
      </c>
    </row>
    <row r="277" spans="1:17" ht="15.75" customHeight="1">
      <c r="A277" s="3">
        <v>70487</v>
      </c>
      <c r="B277" s="3" t="s">
        <v>279</v>
      </c>
      <c r="C277" s="12">
        <v>1326.6</v>
      </c>
      <c r="D277" s="12">
        <f t="shared" si="84"/>
        <v>1193.94</v>
      </c>
      <c r="E277" s="30">
        <f t="shared" si="85"/>
        <v>1260.2699999999998</v>
      </c>
      <c r="F277" s="30">
        <f t="shared" si="86"/>
        <v>596.97</v>
      </c>
      <c r="G277" s="30">
        <f t="shared" si="87"/>
        <v>596.97</v>
      </c>
      <c r="H277" s="30">
        <f t="shared" si="96"/>
        <v>1127.6099999999999</v>
      </c>
      <c r="I277" s="30">
        <f t="shared" si="97"/>
        <v>1127.6099999999999</v>
      </c>
      <c r="J277" s="30">
        <v>596.97</v>
      </c>
      <c r="K277" s="12">
        <f t="shared" si="98"/>
        <v>1233.7380000000001</v>
      </c>
      <c r="L277" s="12">
        <f t="shared" si="99"/>
        <v>1220.472</v>
      </c>
      <c r="M277" s="12">
        <f t="shared" si="100"/>
        <v>1220.472</v>
      </c>
      <c r="N277" s="12">
        <f t="shared" si="101"/>
        <v>1193.94</v>
      </c>
      <c r="O277" s="12">
        <f t="shared" si="102"/>
        <v>1193.94</v>
      </c>
      <c r="P277" s="12">
        <f t="shared" si="103"/>
        <v>1260.2699999999998</v>
      </c>
      <c r="Q277" s="30">
        <f t="shared" si="83"/>
        <v>1260.2699999999998</v>
      </c>
    </row>
    <row r="278" spans="1:17" ht="15.75" customHeight="1">
      <c r="A278" s="3">
        <v>70490</v>
      </c>
      <c r="B278" s="3" t="s">
        <v>96</v>
      </c>
      <c r="C278" s="12">
        <v>872</v>
      </c>
      <c r="D278" s="12">
        <f t="shared" si="84"/>
        <v>784.80000000000007</v>
      </c>
      <c r="E278" s="30">
        <f t="shared" si="85"/>
        <v>828.4</v>
      </c>
      <c r="F278" s="30">
        <f t="shared" si="86"/>
        <v>392.40000000000003</v>
      </c>
      <c r="G278" s="30">
        <f t="shared" si="87"/>
        <v>392.40000000000003</v>
      </c>
      <c r="H278" s="30">
        <f t="shared" si="96"/>
        <v>741.19999999999993</v>
      </c>
      <c r="I278" s="30">
        <f t="shared" si="97"/>
        <v>741.19999999999993</v>
      </c>
      <c r="J278" s="30">
        <v>392.40000000000003</v>
      </c>
      <c r="K278" s="12">
        <f t="shared" si="98"/>
        <v>810.96</v>
      </c>
      <c r="L278" s="12">
        <f t="shared" si="99"/>
        <v>802.24</v>
      </c>
      <c r="M278" s="12">
        <f t="shared" si="100"/>
        <v>802.24</v>
      </c>
      <c r="N278" s="12">
        <f t="shared" si="101"/>
        <v>784.80000000000007</v>
      </c>
      <c r="O278" s="12">
        <f t="shared" si="102"/>
        <v>784.80000000000007</v>
      </c>
      <c r="P278" s="12">
        <f t="shared" si="103"/>
        <v>828.4</v>
      </c>
      <c r="Q278" s="30">
        <f t="shared" si="83"/>
        <v>828.4</v>
      </c>
    </row>
    <row r="279" spans="1:17" ht="15.75" customHeight="1">
      <c r="A279" s="3">
        <v>70496</v>
      </c>
      <c r="B279" s="3" t="s">
        <v>280</v>
      </c>
      <c r="C279" s="12">
        <v>1346</v>
      </c>
      <c r="D279" s="12">
        <f t="shared" si="84"/>
        <v>1211.4000000000001</v>
      </c>
      <c r="E279" s="30">
        <f t="shared" si="85"/>
        <v>1278.7</v>
      </c>
      <c r="F279" s="30">
        <f t="shared" si="86"/>
        <v>605.70000000000005</v>
      </c>
      <c r="G279" s="30">
        <f t="shared" si="87"/>
        <v>605.70000000000005</v>
      </c>
      <c r="H279" s="30">
        <f t="shared" si="96"/>
        <v>1144.0999999999999</v>
      </c>
      <c r="I279" s="30">
        <f t="shared" si="97"/>
        <v>1144.0999999999999</v>
      </c>
      <c r="J279" s="30">
        <v>605.70000000000005</v>
      </c>
      <c r="K279" s="12">
        <f t="shared" si="98"/>
        <v>1251.78</v>
      </c>
      <c r="L279" s="12">
        <f t="shared" si="99"/>
        <v>1238.3200000000002</v>
      </c>
      <c r="M279" s="12">
        <f t="shared" si="100"/>
        <v>1238.3200000000002</v>
      </c>
      <c r="N279" s="12">
        <f t="shared" si="101"/>
        <v>1211.4000000000001</v>
      </c>
      <c r="O279" s="12">
        <f t="shared" si="102"/>
        <v>1211.4000000000001</v>
      </c>
      <c r="P279" s="12">
        <f t="shared" si="103"/>
        <v>1278.7</v>
      </c>
      <c r="Q279" s="30">
        <f t="shared" si="83"/>
        <v>1278.7</v>
      </c>
    </row>
    <row r="280" spans="1:17" ht="15.75" customHeight="1">
      <c r="A280" s="3">
        <v>70498</v>
      </c>
      <c r="B280" s="3" t="s">
        <v>281</v>
      </c>
      <c r="C280" s="12">
        <v>1346</v>
      </c>
      <c r="D280" s="12">
        <f t="shared" si="84"/>
        <v>1211.4000000000001</v>
      </c>
      <c r="E280" s="30">
        <f t="shared" si="85"/>
        <v>1278.7</v>
      </c>
      <c r="F280" s="30">
        <f t="shared" si="86"/>
        <v>605.70000000000005</v>
      </c>
      <c r="G280" s="30">
        <f t="shared" si="87"/>
        <v>605.70000000000005</v>
      </c>
      <c r="H280" s="30">
        <f t="shared" si="96"/>
        <v>1144.0999999999999</v>
      </c>
      <c r="I280" s="30">
        <f t="shared" si="97"/>
        <v>1144.0999999999999</v>
      </c>
      <c r="J280" s="30">
        <v>605.70000000000005</v>
      </c>
      <c r="K280" s="12">
        <f t="shared" si="98"/>
        <v>1251.78</v>
      </c>
      <c r="L280" s="12">
        <f t="shared" si="99"/>
        <v>1238.3200000000002</v>
      </c>
      <c r="M280" s="12">
        <f t="shared" si="100"/>
        <v>1238.3200000000002</v>
      </c>
      <c r="N280" s="12">
        <f t="shared" si="101"/>
        <v>1211.4000000000001</v>
      </c>
      <c r="O280" s="12">
        <f t="shared" si="102"/>
        <v>1211.4000000000001</v>
      </c>
      <c r="P280" s="12">
        <f t="shared" si="103"/>
        <v>1278.7</v>
      </c>
      <c r="Q280" s="30">
        <f t="shared" si="83"/>
        <v>1278.7</v>
      </c>
    </row>
    <row r="281" spans="1:17" ht="15.75" customHeight="1">
      <c r="A281" s="3">
        <v>71250</v>
      </c>
      <c r="B281" s="3" t="s">
        <v>97</v>
      </c>
      <c r="C281" s="12">
        <v>872</v>
      </c>
      <c r="D281" s="12">
        <f t="shared" si="84"/>
        <v>784.80000000000007</v>
      </c>
      <c r="E281" s="30">
        <f t="shared" si="85"/>
        <v>828.4</v>
      </c>
      <c r="F281" s="30">
        <f t="shared" si="86"/>
        <v>392.40000000000003</v>
      </c>
      <c r="G281" s="30">
        <f t="shared" si="87"/>
        <v>392.40000000000003</v>
      </c>
      <c r="H281" s="30">
        <f t="shared" si="96"/>
        <v>741.19999999999993</v>
      </c>
      <c r="I281" s="30">
        <f t="shared" si="97"/>
        <v>741.19999999999993</v>
      </c>
      <c r="J281" s="30">
        <v>392.40000000000003</v>
      </c>
      <c r="K281" s="12">
        <f t="shared" si="98"/>
        <v>810.96</v>
      </c>
      <c r="L281" s="12">
        <f t="shared" si="99"/>
        <v>802.24</v>
      </c>
      <c r="M281" s="12">
        <f t="shared" si="100"/>
        <v>802.24</v>
      </c>
      <c r="N281" s="12">
        <f t="shared" si="101"/>
        <v>784.80000000000007</v>
      </c>
      <c r="O281" s="12">
        <f t="shared" si="102"/>
        <v>784.80000000000007</v>
      </c>
      <c r="P281" s="12">
        <f t="shared" si="103"/>
        <v>828.4</v>
      </c>
      <c r="Q281" s="30">
        <f t="shared" si="83"/>
        <v>828.4</v>
      </c>
    </row>
    <row r="282" spans="1:17" ht="15.75" customHeight="1">
      <c r="A282" s="3">
        <v>71260</v>
      </c>
      <c r="B282" s="3" t="s">
        <v>282</v>
      </c>
      <c r="C282" s="12">
        <v>1326.6</v>
      </c>
      <c r="D282" s="12">
        <f t="shared" si="84"/>
        <v>1193.94</v>
      </c>
      <c r="E282" s="30">
        <f t="shared" si="85"/>
        <v>1260.2699999999998</v>
      </c>
      <c r="F282" s="30">
        <f t="shared" si="86"/>
        <v>596.97</v>
      </c>
      <c r="G282" s="30">
        <f t="shared" si="87"/>
        <v>596.97</v>
      </c>
      <c r="H282" s="30">
        <f t="shared" si="96"/>
        <v>1127.6099999999999</v>
      </c>
      <c r="I282" s="30">
        <f t="shared" si="97"/>
        <v>1127.6099999999999</v>
      </c>
      <c r="J282" s="30">
        <v>596.97</v>
      </c>
      <c r="K282" s="12">
        <f t="shared" si="98"/>
        <v>1233.7380000000001</v>
      </c>
      <c r="L282" s="12">
        <f t="shared" si="99"/>
        <v>1220.472</v>
      </c>
      <c r="M282" s="12">
        <f t="shared" si="100"/>
        <v>1220.472</v>
      </c>
      <c r="N282" s="12">
        <f t="shared" si="101"/>
        <v>1193.94</v>
      </c>
      <c r="O282" s="12">
        <f t="shared" si="102"/>
        <v>1193.94</v>
      </c>
      <c r="P282" s="12">
        <f t="shared" si="103"/>
        <v>1260.2699999999998</v>
      </c>
      <c r="Q282" s="30">
        <f t="shared" si="83"/>
        <v>1260.2699999999998</v>
      </c>
    </row>
    <row r="283" spans="1:17" ht="15.75" customHeight="1">
      <c r="A283" s="2">
        <v>71275</v>
      </c>
      <c r="B283" s="6" t="s">
        <v>283</v>
      </c>
      <c r="C283" s="12">
        <v>1346</v>
      </c>
      <c r="D283" s="12">
        <f t="shared" si="84"/>
        <v>1211.4000000000001</v>
      </c>
      <c r="E283" s="30">
        <f t="shared" si="85"/>
        <v>1278.7</v>
      </c>
      <c r="F283" s="30">
        <f t="shared" si="86"/>
        <v>605.70000000000005</v>
      </c>
      <c r="G283" s="30">
        <f t="shared" si="87"/>
        <v>605.70000000000005</v>
      </c>
      <c r="H283" s="30">
        <f t="shared" si="96"/>
        <v>1144.0999999999999</v>
      </c>
      <c r="I283" s="30">
        <f t="shared" si="97"/>
        <v>1144.0999999999999</v>
      </c>
      <c r="J283" s="30">
        <v>605.70000000000005</v>
      </c>
      <c r="K283" s="12">
        <f t="shared" si="98"/>
        <v>1251.78</v>
      </c>
      <c r="L283" s="12">
        <f t="shared" si="99"/>
        <v>1238.3200000000002</v>
      </c>
      <c r="M283" s="12">
        <f t="shared" si="100"/>
        <v>1238.3200000000002</v>
      </c>
      <c r="N283" s="12">
        <f t="shared" si="101"/>
        <v>1211.4000000000001</v>
      </c>
      <c r="O283" s="12">
        <f t="shared" si="102"/>
        <v>1211.4000000000001</v>
      </c>
      <c r="P283" s="12">
        <f t="shared" si="103"/>
        <v>1278.7</v>
      </c>
      <c r="Q283" s="30">
        <f t="shared" si="83"/>
        <v>1278.7</v>
      </c>
    </row>
    <row r="284" spans="1:17" ht="15.75" customHeight="1">
      <c r="A284" s="2">
        <v>72125</v>
      </c>
      <c r="B284" s="6" t="s">
        <v>284</v>
      </c>
      <c r="C284" s="12">
        <v>872</v>
      </c>
      <c r="D284" s="12">
        <f t="shared" si="84"/>
        <v>784.80000000000007</v>
      </c>
      <c r="E284" s="30">
        <f t="shared" si="85"/>
        <v>828.4</v>
      </c>
      <c r="F284" s="30">
        <f t="shared" si="86"/>
        <v>392.40000000000003</v>
      </c>
      <c r="G284" s="30">
        <f t="shared" si="87"/>
        <v>392.40000000000003</v>
      </c>
      <c r="H284" s="30">
        <f t="shared" si="96"/>
        <v>741.19999999999993</v>
      </c>
      <c r="I284" s="30">
        <f t="shared" si="97"/>
        <v>741.19999999999993</v>
      </c>
      <c r="J284" s="30">
        <v>392.40000000000003</v>
      </c>
      <c r="K284" s="12">
        <f t="shared" si="98"/>
        <v>810.96</v>
      </c>
      <c r="L284" s="12">
        <f t="shared" si="99"/>
        <v>802.24</v>
      </c>
      <c r="M284" s="12">
        <f t="shared" si="100"/>
        <v>802.24</v>
      </c>
      <c r="N284" s="12">
        <f t="shared" si="101"/>
        <v>784.80000000000007</v>
      </c>
      <c r="O284" s="12">
        <f t="shared" si="102"/>
        <v>784.80000000000007</v>
      </c>
      <c r="P284" s="12">
        <f t="shared" si="103"/>
        <v>828.4</v>
      </c>
      <c r="Q284" s="30">
        <f t="shared" si="83"/>
        <v>828.4</v>
      </c>
    </row>
    <row r="285" spans="1:17" ht="15.75" customHeight="1">
      <c r="A285" s="3">
        <v>72126</v>
      </c>
      <c r="B285" s="6" t="s">
        <v>285</v>
      </c>
      <c r="C285" s="12">
        <v>1326.6</v>
      </c>
      <c r="D285" s="12">
        <f t="shared" si="84"/>
        <v>1193.94</v>
      </c>
      <c r="E285" s="30">
        <f t="shared" si="85"/>
        <v>1260.2699999999998</v>
      </c>
      <c r="F285" s="30">
        <f t="shared" si="86"/>
        <v>596.97</v>
      </c>
      <c r="G285" s="30">
        <f t="shared" si="87"/>
        <v>596.97</v>
      </c>
      <c r="H285" s="30">
        <f t="shared" si="96"/>
        <v>1127.6099999999999</v>
      </c>
      <c r="I285" s="30">
        <f t="shared" si="97"/>
        <v>1127.6099999999999</v>
      </c>
      <c r="J285" s="30">
        <v>596.97</v>
      </c>
      <c r="K285" s="12">
        <f t="shared" si="98"/>
        <v>1233.7380000000001</v>
      </c>
      <c r="L285" s="12">
        <f t="shared" si="99"/>
        <v>1220.472</v>
      </c>
      <c r="M285" s="12">
        <f t="shared" si="100"/>
        <v>1220.472</v>
      </c>
      <c r="N285" s="12">
        <f t="shared" si="101"/>
        <v>1193.94</v>
      </c>
      <c r="O285" s="12">
        <f t="shared" si="102"/>
        <v>1193.94</v>
      </c>
      <c r="P285" s="12">
        <f t="shared" si="103"/>
        <v>1260.2699999999998</v>
      </c>
      <c r="Q285" s="30">
        <f t="shared" si="83"/>
        <v>1260.2699999999998</v>
      </c>
    </row>
    <row r="286" spans="1:17" ht="15.75" customHeight="1">
      <c r="A286" s="2">
        <v>72128</v>
      </c>
      <c r="B286" s="6" t="s">
        <v>286</v>
      </c>
      <c r="C286" s="12">
        <v>872</v>
      </c>
      <c r="D286" s="12">
        <f t="shared" si="84"/>
        <v>784.80000000000007</v>
      </c>
      <c r="E286" s="30">
        <f t="shared" si="85"/>
        <v>828.4</v>
      </c>
      <c r="F286" s="30">
        <f t="shared" si="86"/>
        <v>392.40000000000003</v>
      </c>
      <c r="G286" s="30">
        <f t="shared" si="87"/>
        <v>392.40000000000003</v>
      </c>
      <c r="H286" s="30">
        <f t="shared" si="96"/>
        <v>741.19999999999993</v>
      </c>
      <c r="I286" s="30">
        <f t="shared" si="97"/>
        <v>741.19999999999993</v>
      </c>
      <c r="J286" s="30">
        <v>392.40000000000003</v>
      </c>
      <c r="K286" s="12">
        <f t="shared" si="98"/>
        <v>810.96</v>
      </c>
      <c r="L286" s="12">
        <f t="shared" si="99"/>
        <v>802.24</v>
      </c>
      <c r="M286" s="12">
        <f t="shared" si="100"/>
        <v>802.24</v>
      </c>
      <c r="N286" s="12">
        <f t="shared" si="101"/>
        <v>784.80000000000007</v>
      </c>
      <c r="O286" s="12">
        <f t="shared" si="102"/>
        <v>784.80000000000007</v>
      </c>
      <c r="P286" s="12">
        <f t="shared" si="103"/>
        <v>828.4</v>
      </c>
      <c r="Q286" s="30">
        <f t="shared" si="83"/>
        <v>828.4</v>
      </c>
    </row>
    <row r="287" spans="1:17" ht="15.75" customHeight="1">
      <c r="A287" s="3">
        <v>72129</v>
      </c>
      <c r="B287" s="6" t="s">
        <v>287</v>
      </c>
      <c r="C287" s="12">
        <v>1331</v>
      </c>
      <c r="D287" s="12">
        <f t="shared" si="84"/>
        <v>1197.9000000000001</v>
      </c>
      <c r="E287" s="30">
        <f t="shared" si="85"/>
        <v>1264.45</v>
      </c>
      <c r="F287" s="30">
        <f t="shared" si="86"/>
        <v>598.95000000000005</v>
      </c>
      <c r="G287" s="30">
        <f t="shared" si="87"/>
        <v>598.95000000000005</v>
      </c>
      <c r="H287" s="30">
        <f t="shared" si="96"/>
        <v>1131.3499999999999</v>
      </c>
      <c r="I287" s="30">
        <f t="shared" si="97"/>
        <v>1131.3499999999999</v>
      </c>
      <c r="J287" s="30">
        <v>598.95000000000005</v>
      </c>
      <c r="K287" s="12">
        <f t="shared" si="98"/>
        <v>1237.8300000000002</v>
      </c>
      <c r="L287" s="12">
        <f t="shared" si="99"/>
        <v>1224.52</v>
      </c>
      <c r="M287" s="12">
        <f t="shared" si="100"/>
        <v>1224.52</v>
      </c>
      <c r="N287" s="12">
        <f t="shared" si="101"/>
        <v>1197.9000000000001</v>
      </c>
      <c r="O287" s="12">
        <f t="shared" si="102"/>
        <v>1197.9000000000001</v>
      </c>
      <c r="P287" s="12">
        <f t="shared" si="103"/>
        <v>1264.45</v>
      </c>
      <c r="Q287" s="30">
        <f t="shared" si="83"/>
        <v>1264.45</v>
      </c>
    </row>
    <row r="288" spans="1:17" ht="15.75" customHeight="1">
      <c r="A288" s="2">
        <v>72131</v>
      </c>
      <c r="B288" s="6" t="s">
        <v>288</v>
      </c>
      <c r="C288" s="12">
        <v>872</v>
      </c>
      <c r="D288" s="12">
        <f t="shared" si="84"/>
        <v>784.80000000000007</v>
      </c>
      <c r="E288" s="30">
        <f t="shared" si="85"/>
        <v>828.4</v>
      </c>
      <c r="F288" s="30">
        <f t="shared" si="86"/>
        <v>392.40000000000003</v>
      </c>
      <c r="G288" s="30">
        <f t="shared" si="87"/>
        <v>392.40000000000003</v>
      </c>
      <c r="H288" s="30">
        <f t="shared" si="96"/>
        <v>741.19999999999993</v>
      </c>
      <c r="I288" s="30">
        <f t="shared" si="97"/>
        <v>741.19999999999993</v>
      </c>
      <c r="J288" s="30">
        <v>392.40000000000003</v>
      </c>
      <c r="K288" s="12">
        <f t="shared" si="98"/>
        <v>810.96</v>
      </c>
      <c r="L288" s="12">
        <f t="shared" si="99"/>
        <v>802.24</v>
      </c>
      <c r="M288" s="12">
        <f t="shared" si="100"/>
        <v>802.24</v>
      </c>
      <c r="N288" s="12">
        <f t="shared" si="101"/>
        <v>784.80000000000007</v>
      </c>
      <c r="O288" s="12">
        <f t="shared" si="102"/>
        <v>784.80000000000007</v>
      </c>
      <c r="P288" s="12">
        <f t="shared" si="103"/>
        <v>828.4</v>
      </c>
      <c r="Q288" s="30">
        <f t="shared" si="83"/>
        <v>828.4</v>
      </c>
    </row>
    <row r="289" spans="1:17" ht="15.75" customHeight="1">
      <c r="A289" s="3">
        <v>72132</v>
      </c>
      <c r="B289" s="6" t="s">
        <v>289</v>
      </c>
      <c r="C289" s="12">
        <v>1331</v>
      </c>
      <c r="D289" s="12">
        <f t="shared" si="84"/>
        <v>1197.9000000000001</v>
      </c>
      <c r="E289" s="30">
        <f t="shared" si="85"/>
        <v>1264.45</v>
      </c>
      <c r="F289" s="30">
        <f t="shared" si="86"/>
        <v>598.95000000000005</v>
      </c>
      <c r="G289" s="30">
        <f t="shared" si="87"/>
        <v>598.95000000000005</v>
      </c>
      <c r="H289" s="30">
        <f t="shared" si="96"/>
        <v>1131.3499999999999</v>
      </c>
      <c r="I289" s="30">
        <f t="shared" si="97"/>
        <v>1131.3499999999999</v>
      </c>
      <c r="J289" s="30">
        <v>598.95000000000005</v>
      </c>
      <c r="K289" s="12">
        <f t="shared" si="98"/>
        <v>1237.8300000000002</v>
      </c>
      <c r="L289" s="12">
        <f t="shared" si="99"/>
        <v>1224.52</v>
      </c>
      <c r="M289" s="12">
        <f t="shared" si="100"/>
        <v>1224.52</v>
      </c>
      <c r="N289" s="12">
        <f t="shared" si="101"/>
        <v>1197.9000000000001</v>
      </c>
      <c r="O289" s="12">
        <f t="shared" si="102"/>
        <v>1197.9000000000001</v>
      </c>
      <c r="P289" s="12">
        <f t="shared" si="103"/>
        <v>1264.45</v>
      </c>
      <c r="Q289" s="30">
        <f t="shared" si="83"/>
        <v>1264.45</v>
      </c>
    </row>
    <row r="290" spans="1:17" ht="15.75" customHeight="1">
      <c r="A290" s="2">
        <v>72191</v>
      </c>
      <c r="B290" s="6" t="s">
        <v>290</v>
      </c>
      <c r="C290" s="12">
        <v>1489.6</v>
      </c>
      <c r="D290" s="12">
        <f t="shared" si="84"/>
        <v>1340.6399999999999</v>
      </c>
      <c r="E290" s="30">
        <f t="shared" si="85"/>
        <v>1415.12</v>
      </c>
      <c r="F290" s="30">
        <f t="shared" si="86"/>
        <v>670.31999999999994</v>
      </c>
      <c r="G290" s="30">
        <f t="shared" si="87"/>
        <v>670.31999999999994</v>
      </c>
      <c r="H290" s="30">
        <f t="shared" si="96"/>
        <v>1266.1599999999999</v>
      </c>
      <c r="I290" s="30">
        <f t="shared" si="97"/>
        <v>1266.1599999999999</v>
      </c>
      <c r="J290" s="30">
        <v>670.31999999999994</v>
      </c>
      <c r="K290" s="12">
        <f t="shared" si="98"/>
        <v>1385.328</v>
      </c>
      <c r="L290" s="12">
        <f t="shared" si="99"/>
        <v>1370.432</v>
      </c>
      <c r="M290" s="12">
        <f t="shared" si="100"/>
        <v>1370.432</v>
      </c>
      <c r="N290" s="12">
        <f t="shared" si="101"/>
        <v>1340.6399999999999</v>
      </c>
      <c r="O290" s="12">
        <f t="shared" si="102"/>
        <v>1340.6399999999999</v>
      </c>
      <c r="P290" s="12">
        <f t="shared" si="103"/>
        <v>1415.12</v>
      </c>
      <c r="Q290" s="30">
        <f t="shared" si="83"/>
        <v>1415.12</v>
      </c>
    </row>
    <row r="291" spans="1:17" ht="15.75" customHeight="1">
      <c r="A291" s="2">
        <v>72192</v>
      </c>
      <c r="B291" s="6" t="s">
        <v>291</v>
      </c>
      <c r="C291" s="12">
        <v>872</v>
      </c>
      <c r="D291" s="12">
        <f t="shared" si="84"/>
        <v>784.80000000000007</v>
      </c>
      <c r="E291" s="30">
        <f t="shared" si="85"/>
        <v>828.4</v>
      </c>
      <c r="F291" s="30">
        <f t="shared" si="86"/>
        <v>392.40000000000003</v>
      </c>
      <c r="G291" s="30">
        <f t="shared" si="87"/>
        <v>392.40000000000003</v>
      </c>
      <c r="H291" s="30">
        <f t="shared" si="96"/>
        <v>741.19999999999993</v>
      </c>
      <c r="I291" s="30">
        <f t="shared" si="97"/>
        <v>741.19999999999993</v>
      </c>
      <c r="J291" s="30">
        <v>392.40000000000003</v>
      </c>
      <c r="K291" s="12">
        <f t="shared" si="98"/>
        <v>810.96</v>
      </c>
      <c r="L291" s="12">
        <f t="shared" si="99"/>
        <v>802.24</v>
      </c>
      <c r="M291" s="12">
        <f t="shared" si="100"/>
        <v>802.24</v>
      </c>
      <c r="N291" s="12">
        <f t="shared" si="101"/>
        <v>784.80000000000007</v>
      </c>
      <c r="O291" s="12">
        <f t="shared" si="102"/>
        <v>784.80000000000007</v>
      </c>
      <c r="P291" s="12">
        <f t="shared" si="103"/>
        <v>828.4</v>
      </c>
      <c r="Q291" s="30">
        <f t="shared" si="83"/>
        <v>828.4</v>
      </c>
    </row>
    <row r="292" spans="1:17" ht="15.75" customHeight="1">
      <c r="A292" s="2">
        <v>73200</v>
      </c>
      <c r="B292" s="6" t="s">
        <v>292</v>
      </c>
      <c r="C292" s="12">
        <v>872</v>
      </c>
      <c r="D292" s="12">
        <f t="shared" si="84"/>
        <v>784.80000000000007</v>
      </c>
      <c r="E292" s="30">
        <f t="shared" si="85"/>
        <v>828.4</v>
      </c>
      <c r="F292" s="30">
        <f t="shared" si="86"/>
        <v>392.40000000000003</v>
      </c>
      <c r="G292" s="30">
        <f t="shared" si="87"/>
        <v>392.40000000000003</v>
      </c>
      <c r="H292" s="30">
        <f t="shared" si="96"/>
        <v>741.19999999999993</v>
      </c>
      <c r="I292" s="30">
        <f t="shared" si="97"/>
        <v>741.19999999999993</v>
      </c>
      <c r="J292" s="30">
        <v>392.40000000000003</v>
      </c>
      <c r="K292" s="12">
        <f t="shared" si="98"/>
        <v>810.96</v>
      </c>
      <c r="L292" s="12">
        <f t="shared" si="99"/>
        <v>802.24</v>
      </c>
      <c r="M292" s="12">
        <f t="shared" si="100"/>
        <v>802.24</v>
      </c>
      <c r="N292" s="12">
        <f t="shared" si="101"/>
        <v>784.80000000000007</v>
      </c>
      <c r="O292" s="12">
        <f t="shared" si="102"/>
        <v>784.80000000000007</v>
      </c>
      <c r="P292" s="12">
        <f t="shared" si="103"/>
        <v>828.4</v>
      </c>
      <c r="Q292" s="30">
        <f t="shared" si="83"/>
        <v>828.4</v>
      </c>
    </row>
    <row r="293" spans="1:17" ht="15.75" customHeight="1">
      <c r="A293" s="3">
        <v>73201</v>
      </c>
      <c r="B293" s="6" t="s">
        <v>293</v>
      </c>
      <c r="C293" s="12">
        <v>1331</v>
      </c>
      <c r="D293" s="12">
        <f t="shared" si="84"/>
        <v>1197.9000000000001</v>
      </c>
      <c r="E293" s="30">
        <f t="shared" si="85"/>
        <v>1264.45</v>
      </c>
      <c r="F293" s="30">
        <f t="shared" si="86"/>
        <v>598.95000000000005</v>
      </c>
      <c r="G293" s="30">
        <f t="shared" si="87"/>
        <v>598.95000000000005</v>
      </c>
      <c r="H293" s="30">
        <f t="shared" si="96"/>
        <v>1131.3499999999999</v>
      </c>
      <c r="I293" s="30">
        <f t="shared" si="97"/>
        <v>1131.3499999999999</v>
      </c>
      <c r="J293" s="30">
        <v>598.95000000000005</v>
      </c>
      <c r="K293" s="12">
        <f t="shared" si="98"/>
        <v>1237.8300000000002</v>
      </c>
      <c r="L293" s="12">
        <f t="shared" si="99"/>
        <v>1224.52</v>
      </c>
      <c r="M293" s="12">
        <f t="shared" si="100"/>
        <v>1224.52</v>
      </c>
      <c r="N293" s="12">
        <f t="shared" si="101"/>
        <v>1197.9000000000001</v>
      </c>
      <c r="O293" s="12">
        <f t="shared" si="102"/>
        <v>1197.9000000000001</v>
      </c>
      <c r="P293" s="12">
        <f t="shared" si="103"/>
        <v>1264.45</v>
      </c>
      <c r="Q293" s="30">
        <f t="shared" si="83"/>
        <v>1264.45</v>
      </c>
    </row>
    <row r="294" spans="1:17" ht="15.75" customHeight="1">
      <c r="A294" s="2">
        <v>73700</v>
      </c>
      <c r="B294" s="6" t="s">
        <v>294</v>
      </c>
      <c r="C294" s="12">
        <v>872</v>
      </c>
      <c r="D294" s="12">
        <f t="shared" si="84"/>
        <v>784.80000000000007</v>
      </c>
      <c r="E294" s="30">
        <f t="shared" si="85"/>
        <v>828.4</v>
      </c>
      <c r="F294" s="30">
        <f t="shared" si="86"/>
        <v>392.40000000000003</v>
      </c>
      <c r="G294" s="30">
        <f t="shared" si="87"/>
        <v>392.40000000000003</v>
      </c>
      <c r="H294" s="30">
        <f t="shared" si="96"/>
        <v>741.19999999999993</v>
      </c>
      <c r="I294" s="30">
        <f t="shared" si="97"/>
        <v>741.19999999999993</v>
      </c>
      <c r="J294" s="30">
        <v>392.40000000000003</v>
      </c>
      <c r="K294" s="12">
        <f t="shared" si="98"/>
        <v>810.96</v>
      </c>
      <c r="L294" s="12">
        <f t="shared" si="99"/>
        <v>802.24</v>
      </c>
      <c r="M294" s="12">
        <f t="shared" si="100"/>
        <v>802.24</v>
      </c>
      <c r="N294" s="12">
        <f t="shared" si="101"/>
        <v>784.80000000000007</v>
      </c>
      <c r="O294" s="12">
        <f t="shared" si="102"/>
        <v>784.80000000000007</v>
      </c>
      <c r="P294" s="12">
        <f t="shared" si="103"/>
        <v>828.4</v>
      </c>
      <c r="Q294" s="30">
        <f t="shared" si="83"/>
        <v>828.4</v>
      </c>
    </row>
    <row r="295" spans="1:17" ht="15.75" customHeight="1">
      <c r="A295" s="3">
        <v>73701</v>
      </c>
      <c r="B295" s="6" t="s">
        <v>295</v>
      </c>
      <c r="C295" s="12">
        <v>1331</v>
      </c>
      <c r="D295" s="12">
        <f t="shared" si="84"/>
        <v>1197.9000000000001</v>
      </c>
      <c r="E295" s="30">
        <f t="shared" si="85"/>
        <v>1264.45</v>
      </c>
      <c r="F295" s="30">
        <f t="shared" si="86"/>
        <v>598.95000000000005</v>
      </c>
      <c r="G295" s="30">
        <f t="shared" si="87"/>
        <v>598.95000000000005</v>
      </c>
      <c r="H295" s="30">
        <f t="shared" si="96"/>
        <v>1131.3499999999999</v>
      </c>
      <c r="I295" s="30">
        <f t="shared" si="97"/>
        <v>1131.3499999999999</v>
      </c>
      <c r="J295" s="30">
        <v>598.95000000000005</v>
      </c>
      <c r="K295" s="12">
        <f t="shared" si="98"/>
        <v>1237.8300000000002</v>
      </c>
      <c r="L295" s="12">
        <f t="shared" si="99"/>
        <v>1224.52</v>
      </c>
      <c r="M295" s="12">
        <f t="shared" si="100"/>
        <v>1224.52</v>
      </c>
      <c r="N295" s="12">
        <f t="shared" si="101"/>
        <v>1197.9000000000001</v>
      </c>
      <c r="O295" s="12">
        <f t="shared" si="102"/>
        <v>1197.9000000000001</v>
      </c>
      <c r="P295" s="12">
        <f t="shared" si="103"/>
        <v>1264.45</v>
      </c>
      <c r="Q295" s="30">
        <f t="shared" si="83"/>
        <v>1264.45</v>
      </c>
    </row>
    <row r="296" spans="1:17" ht="15.75" customHeight="1">
      <c r="A296" s="3">
        <v>73722</v>
      </c>
      <c r="B296" s="6" t="s">
        <v>296</v>
      </c>
      <c r="C296" s="12">
        <v>2122</v>
      </c>
      <c r="D296" s="12">
        <f t="shared" si="84"/>
        <v>1909.8</v>
      </c>
      <c r="E296" s="30">
        <f t="shared" si="85"/>
        <v>2015.8999999999999</v>
      </c>
      <c r="F296" s="30">
        <f t="shared" si="86"/>
        <v>954.9</v>
      </c>
      <c r="G296" s="30">
        <f t="shared" si="87"/>
        <v>954.9</v>
      </c>
      <c r="H296" s="30">
        <f t="shared" si="96"/>
        <v>1803.7</v>
      </c>
      <c r="I296" s="30">
        <f t="shared" si="97"/>
        <v>1803.7</v>
      </c>
      <c r="J296" s="30">
        <v>954.9</v>
      </c>
      <c r="K296" s="12">
        <f t="shared" si="98"/>
        <v>1973.46</v>
      </c>
      <c r="L296" s="12">
        <f t="shared" si="99"/>
        <v>1952.24</v>
      </c>
      <c r="M296" s="12">
        <f t="shared" si="100"/>
        <v>1952.24</v>
      </c>
      <c r="N296" s="12">
        <f t="shared" si="101"/>
        <v>1909.8</v>
      </c>
      <c r="O296" s="12">
        <f t="shared" si="102"/>
        <v>1909.8</v>
      </c>
      <c r="P296" s="12">
        <f t="shared" si="103"/>
        <v>2015.8999999999999</v>
      </c>
      <c r="Q296" s="30">
        <f t="shared" si="83"/>
        <v>2015.8999999999999</v>
      </c>
    </row>
    <row r="297" spans="1:17" ht="15.75" customHeight="1">
      <c r="A297" s="2">
        <v>74150</v>
      </c>
      <c r="B297" s="6" t="s">
        <v>297</v>
      </c>
      <c r="C297" s="12">
        <v>872</v>
      </c>
      <c r="D297" s="12">
        <f t="shared" si="84"/>
        <v>784.80000000000007</v>
      </c>
      <c r="E297" s="30">
        <f t="shared" si="85"/>
        <v>828.4</v>
      </c>
      <c r="F297" s="30">
        <f t="shared" si="86"/>
        <v>392.40000000000003</v>
      </c>
      <c r="G297" s="30">
        <f t="shared" si="87"/>
        <v>392.40000000000003</v>
      </c>
      <c r="H297" s="30">
        <f t="shared" si="96"/>
        <v>741.19999999999993</v>
      </c>
      <c r="I297" s="30">
        <f t="shared" si="97"/>
        <v>741.19999999999993</v>
      </c>
      <c r="J297" s="30">
        <v>392.40000000000003</v>
      </c>
      <c r="K297" s="12">
        <f t="shared" si="98"/>
        <v>810.96</v>
      </c>
      <c r="L297" s="12">
        <f t="shared" si="99"/>
        <v>802.24</v>
      </c>
      <c r="M297" s="12">
        <f t="shared" si="100"/>
        <v>802.24</v>
      </c>
      <c r="N297" s="12">
        <f t="shared" si="101"/>
        <v>784.80000000000007</v>
      </c>
      <c r="O297" s="12">
        <f t="shared" si="102"/>
        <v>784.80000000000007</v>
      </c>
      <c r="P297" s="12">
        <f t="shared" si="103"/>
        <v>828.4</v>
      </c>
      <c r="Q297" s="30">
        <f t="shared" si="83"/>
        <v>828.4</v>
      </c>
    </row>
    <row r="298" spans="1:17" ht="15.75" customHeight="1">
      <c r="A298" s="3">
        <v>74160</v>
      </c>
      <c r="B298" s="6" t="s">
        <v>298</v>
      </c>
      <c r="C298" s="12">
        <v>1326.6</v>
      </c>
      <c r="D298" s="12">
        <f t="shared" si="84"/>
        <v>1193.94</v>
      </c>
      <c r="E298" s="30">
        <f t="shared" si="85"/>
        <v>1260.2699999999998</v>
      </c>
      <c r="F298" s="30">
        <f t="shared" si="86"/>
        <v>596.97</v>
      </c>
      <c r="G298" s="30">
        <f t="shared" si="87"/>
        <v>596.97</v>
      </c>
      <c r="H298" s="30">
        <f t="shared" si="96"/>
        <v>1127.6099999999999</v>
      </c>
      <c r="I298" s="30">
        <f t="shared" si="97"/>
        <v>1127.6099999999999</v>
      </c>
      <c r="J298" s="30">
        <v>596.97</v>
      </c>
      <c r="K298" s="12">
        <f t="shared" si="98"/>
        <v>1233.7380000000001</v>
      </c>
      <c r="L298" s="12">
        <f t="shared" si="99"/>
        <v>1220.472</v>
      </c>
      <c r="M298" s="12">
        <f t="shared" si="100"/>
        <v>1220.472</v>
      </c>
      <c r="N298" s="12">
        <f t="shared" si="101"/>
        <v>1193.94</v>
      </c>
      <c r="O298" s="12">
        <f t="shared" si="102"/>
        <v>1193.94</v>
      </c>
      <c r="P298" s="12">
        <f t="shared" si="103"/>
        <v>1260.2699999999998</v>
      </c>
      <c r="Q298" s="30">
        <f t="shared" si="83"/>
        <v>1260.2699999999998</v>
      </c>
    </row>
    <row r="299" spans="1:17" ht="15.75" customHeight="1">
      <c r="A299" s="2">
        <v>74174</v>
      </c>
      <c r="B299" s="6" t="s">
        <v>299</v>
      </c>
      <c r="C299" s="12">
        <v>2196.6</v>
      </c>
      <c r="D299" s="12">
        <f t="shared" si="84"/>
        <v>1976.94</v>
      </c>
      <c r="E299" s="30">
        <f t="shared" si="85"/>
        <v>2086.77</v>
      </c>
      <c r="F299" s="30">
        <f t="shared" si="86"/>
        <v>988.47</v>
      </c>
      <c r="G299" s="30">
        <f t="shared" si="87"/>
        <v>988.47</v>
      </c>
      <c r="H299" s="30">
        <f t="shared" si="96"/>
        <v>1867.11</v>
      </c>
      <c r="I299" s="30">
        <f t="shared" si="97"/>
        <v>1867.11</v>
      </c>
      <c r="J299" s="30">
        <v>988.47</v>
      </c>
      <c r="K299" s="12">
        <f t="shared" si="98"/>
        <v>2042.838</v>
      </c>
      <c r="L299" s="12">
        <f t="shared" si="99"/>
        <v>2020.8720000000001</v>
      </c>
      <c r="M299" s="12">
        <f t="shared" si="100"/>
        <v>2020.8720000000001</v>
      </c>
      <c r="N299" s="12">
        <f t="shared" si="101"/>
        <v>1976.94</v>
      </c>
      <c r="O299" s="12">
        <f t="shared" si="102"/>
        <v>1976.94</v>
      </c>
      <c r="P299" s="12">
        <f t="shared" si="103"/>
        <v>2086.77</v>
      </c>
      <c r="Q299" s="30">
        <f t="shared" si="83"/>
        <v>2086.77</v>
      </c>
    </row>
    <row r="300" spans="1:17" ht="15.75" customHeight="1">
      <c r="A300" s="2">
        <v>74175</v>
      </c>
      <c r="B300" s="6" t="s">
        <v>300</v>
      </c>
      <c r="C300" s="12">
        <v>1488.6</v>
      </c>
      <c r="D300" s="12">
        <f t="shared" si="84"/>
        <v>1339.74</v>
      </c>
      <c r="E300" s="30">
        <f t="shared" si="85"/>
        <v>1414.1699999999998</v>
      </c>
      <c r="F300" s="30">
        <f t="shared" si="86"/>
        <v>669.87</v>
      </c>
      <c r="G300" s="30">
        <f t="shared" si="87"/>
        <v>669.87</v>
      </c>
      <c r="H300" s="30">
        <f t="shared" si="96"/>
        <v>1265.31</v>
      </c>
      <c r="I300" s="30">
        <f t="shared" si="97"/>
        <v>1265.31</v>
      </c>
      <c r="J300" s="30">
        <v>669.87</v>
      </c>
      <c r="K300" s="12">
        <f t="shared" si="98"/>
        <v>1384.3979999999999</v>
      </c>
      <c r="L300" s="12">
        <f t="shared" si="99"/>
        <v>1369.5119999999999</v>
      </c>
      <c r="M300" s="12">
        <f t="shared" si="100"/>
        <v>1369.5119999999999</v>
      </c>
      <c r="N300" s="12">
        <f t="shared" si="101"/>
        <v>1339.74</v>
      </c>
      <c r="O300" s="12">
        <f t="shared" si="102"/>
        <v>1339.74</v>
      </c>
      <c r="P300" s="12">
        <f t="shared" si="103"/>
        <v>1414.1699999999998</v>
      </c>
      <c r="Q300" s="30">
        <f t="shared" si="83"/>
        <v>1414.1699999999998</v>
      </c>
    </row>
    <row r="301" spans="1:17" ht="14.25">
      <c r="A301" s="2">
        <v>74176</v>
      </c>
      <c r="B301" s="6" t="s">
        <v>301</v>
      </c>
      <c r="C301" s="12">
        <v>1515</v>
      </c>
      <c r="D301" s="12">
        <f t="shared" si="84"/>
        <v>1363.5</v>
      </c>
      <c r="E301" s="30">
        <f t="shared" si="85"/>
        <v>1439.25</v>
      </c>
      <c r="F301" s="30">
        <f t="shared" si="86"/>
        <v>681.75</v>
      </c>
      <c r="G301" s="30">
        <f t="shared" si="87"/>
        <v>681.75</v>
      </c>
      <c r="H301" s="30">
        <f t="shared" si="96"/>
        <v>1287.75</v>
      </c>
      <c r="I301" s="30">
        <f t="shared" si="97"/>
        <v>1287.75</v>
      </c>
      <c r="J301" s="30">
        <v>681.75</v>
      </c>
      <c r="K301" s="12">
        <f t="shared" si="98"/>
        <v>1408.95</v>
      </c>
      <c r="L301" s="12">
        <f t="shared" si="99"/>
        <v>1393.8</v>
      </c>
      <c r="M301" s="12">
        <f t="shared" si="100"/>
        <v>1393.8</v>
      </c>
      <c r="N301" s="12">
        <f t="shared" si="101"/>
        <v>1363.5</v>
      </c>
      <c r="O301" s="12">
        <f t="shared" si="102"/>
        <v>1363.5</v>
      </c>
      <c r="P301" s="12">
        <f t="shared" si="103"/>
        <v>1439.25</v>
      </c>
      <c r="Q301" s="30">
        <f t="shared" si="83"/>
        <v>1439.25</v>
      </c>
    </row>
    <row r="302" spans="1:17" ht="14.25">
      <c r="A302" s="2">
        <v>74261</v>
      </c>
      <c r="B302" s="6" t="s">
        <v>302</v>
      </c>
      <c r="C302" s="12">
        <v>840</v>
      </c>
      <c r="D302" s="12">
        <f t="shared" si="84"/>
        <v>756</v>
      </c>
      <c r="E302" s="30">
        <f t="shared" si="85"/>
        <v>798</v>
      </c>
      <c r="F302" s="30">
        <f t="shared" si="86"/>
        <v>378</v>
      </c>
      <c r="G302" s="30">
        <f t="shared" si="87"/>
        <v>378</v>
      </c>
      <c r="H302" s="30">
        <f t="shared" si="96"/>
        <v>714</v>
      </c>
      <c r="I302" s="30">
        <f t="shared" si="97"/>
        <v>714</v>
      </c>
      <c r="J302" s="30">
        <v>378</v>
      </c>
      <c r="K302" s="12">
        <f t="shared" si="98"/>
        <v>781.2</v>
      </c>
      <c r="L302" s="12">
        <f t="shared" si="99"/>
        <v>772.80000000000007</v>
      </c>
      <c r="M302" s="12">
        <f t="shared" si="100"/>
        <v>772.80000000000007</v>
      </c>
      <c r="N302" s="12">
        <f t="shared" si="101"/>
        <v>756</v>
      </c>
      <c r="O302" s="12">
        <f t="shared" si="102"/>
        <v>756</v>
      </c>
      <c r="P302" s="12">
        <f t="shared" si="103"/>
        <v>798</v>
      </c>
      <c r="Q302" s="30">
        <f t="shared" si="83"/>
        <v>798</v>
      </c>
    </row>
    <row r="303" spans="1:17" ht="14.25">
      <c r="A303" s="2">
        <v>75571</v>
      </c>
      <c r="B303" s="6" t="s">
        <v>303</v>
      </c>
      <c r="C303" s="12">
        <v>261</v>
      </c>
      <c r="D303" s="12">
        <f t="shared" si="84"/>
        <v>234.9</v>
      </c>
      <c r="E303" s="30">
        <f t="shared" si="85"/>
        <v>247.95</v>
      </c>
      <c r="F303" s="30">
        <f t="shared" si="86"/>
        <v>117.45</v>
      </c>
      <c r="G303" s="30">
        <f t="shared" si="87"/>
        <v>117.45</v>
      </c>
      <c r="H303" s="30">
        <f t="shared" si="96"/>
        <v>221.85</v>
      </c>
      <c r="I303" s="30">
        <f t="shared" si="97"/>
        <v>221.85</v>
      </c>
      <c r="J303" s="30">
        <v>117.45</v>
      </c>
      <c r="K303" s="12">
        <f t="shared" si="98"/>
        <v>242.73000000000002</v>
      </c>
      <c r="L303" s="12">
        <f t="shared" si="99"/>
        <v>240.12</v>
      </c>
      <c r="M303" s="12">
        <f t="shared" si="100"/>
        <v>240.12</v>
      </c>
      <c r="N303" s="12">
        <f t="shared" si="101"/>
        <v>234.9</v>
      </c>
      <c r="O303" s="12">
        <f t="shared" si="102"/>
        <v>234.9</v>
      </c>
      <c r="P303" s="12">
        <f t="shared" si="103"/>
        <v>247.95</v>
      </c>
      <c r="Q303" s="30">
        <f t="shared" si="83"/>
        <v>247.95</v>
      </c>
    </row>
    <row r="304" spans="1:17" ht="14.25">
      <c r="A304" s="2">
        <v>75574</v>
      </c>
      <c r="B304" s="6" t="s">
        <v>304</v>
      </c>
      <c r="C304" s="12">
        <v>987</v>
      </c>
      <c r="D304" s="12">
        <f t="shared" si="84"/>
        <v>888.30000000000007</v>
      </c>
      <c r="E304" s="30">
        <f t="shared" si="85"/>
        <v>937.65</v>
      </c>
      <c r="F304" s="30">
        <f t="shared" si="86"/>
        <v>444.15000000000003</v>
      </c>
      <c r="G304" s="30">
        <f t="shared" si="87"/>
        <v>444.15000000000003</v>
      </c>
      <c r="H304" s="30">
        <f t="shared" si="96"/>
        <v>838.94999999999993</v>
      </c>
      <c r="I304" s="30">
        <f t="shared" si="97"/>
        <v>838.94999999999993</v>
      </c>
      <c r="J304" s="30">
        <v>444.15000000000003</v>
      </c>
      <c r="K304" s="12">
        <f t="shared" si="98"/>
        <v>917.91000000000008</v>
      </c>
      <c r="L304" s="12">
        <f t="shared" si="99"/>
        <v>908.04000000000008</v>
      </c>
      <c r="M304" s="12">
        <f t="shared" si="100"/>
        <v>908.04000000000008</v>
      </c>
      <c r="N304" s="12">
        <f t="shared" si="101"/>
        <v>888.30000000000007</v>
      </c>
      <c r="O304" s="12">
        <f t="shared" si="102"/>
        <v>888.30000000000007</v>
      </c>
      <c r="P304" s="12">
        <f t="shared" si="103"/>
        <v>937.65</v>
      </c>
      <c r="Q304" s="30">
        <f t="shared" si="83"/>
        <v>937.65</v>
      </c>
    </row>
    <row r="305" spans="1:17" ht="14.25">
      <c r="A305" s="2">
        <v>75635</v>
      </c>
      <c r="B305" s="6" t="s">
        <v>305</v>
      </c>
      <c r="C305" s="12">
        <v>1346</v>
      </c>
      <c r="D305" s="12">
        <f t="shared" si="84"/>
        <v>1211.4000000000001</v>
      </c>
      <c r="E305" s="30">
        <f t="shared" si="85"/>
        <v>1278.7</v>
      </c>
      <c r="F305" s="30">
        <f t="shared" si="86"/>
        <v>605.70000000000005</v>
      </c>
      <c r="G305" s="30">
        <f t="shared" si="87"/>
        <v>605.70000000000005</v>
      </c>
      <c r="H305" s="30">
        <f t="shared" si="96"/>
        <v>1144.0999999999999</v>
      </c>
      <c r="I305" s="30">
        <f t="shared" si="97"/>
        <v>1144.0999999999999</v>
      </c>
      <c r="J305" s="30">
        <v>605.70000000000005</v>
      </c>
      <c r="K305" s="12">
        <f t="shared" si="98"/>
        <v>1251.78</v>
      </c>
      <c r="L305" s="12">
        <f t="shared" si="99"/>
        <v>1238.3200000000002</v>
      </c>
      <c r="M305" s="12">
        <f t="shared" si="100"/>
        <v>1238.3200000000002</v>
      </c>
      <c r="N305" s="12">
        <f t="shared" si="101"/>
        <v>1211.4000000000001</v>
      </c>
      <c r="O305" s="12">
        <f t="shared" si="102"/>
        <v>1211.4000000000001</v>
      </c>
      <c r="P305" s="12">
        <f t="shared" si="103"/>
        <v>1278.7</v>
      </c>
      <c r="Q305" s="30">
        <f t="shared" si="83"/>
        <v>1278.7</v>
      </c>
    </row>
    <row r="306" spans="1:17" ht="14.25">
      <c r="A306" s="2">
        <v>76380</v>
      </c>
      <c r="B306" s="6" t="s">
        <v>306</v>
      </c>
      <c r="C306" s="12">
        <v>512</v>
      </c>
      <c r="D306" s="12">
        <f t="shared" si="84"/>
        <v>460.8</v>
      </c>
      <c r="E306" s="30">
        <f t="shared" si="85"/>
        <v>486.4</v>
      </c>
      <c r="F306" s="30">
        <f t="shared" si="86"/>
        <v>230.4</v>
      </c>
      <c r="G306" s="30">
        <f t="shared" si="87"/>
        <v>230.4</v>
      </c>
      <c r="H306" s="30">
        <f t="shared" si="96"/>
        <v>435.2</v>
      </c>
      <c r="I306" s="30">
        <f t="shared" si="97"/>
        <v>435.2</v>
      </c>
      <c r="J306" s="30">
        <v>230.4</v>
      </c>
      <c r="K306" s="12">
        <f t="shared" si="98"/>
        <v>476.16</v>
      </c>
      <c r="L306" s="12">
        <f t="shared" si="99"/>
        <v>471.04</v>
      </c>
      <c r="M306" s="12">
        <f t="shared" si="100"/>
        <v>471.04</v>
      </c>
      <c r="N306" s="12">
        <f t="shared" si="101"/>
        <v>460.8</v>
      </c>
      <c r="O306" s="12">
        <f t="shared" si="102"/>
        <v>460.8</v>
      </c>
      <c r="P306" s="12">
        <f t="shared" si="103"/>
        <v>486.4</v>
      </c>
      <c r="Q306" s="30">
        <f t="shared" si="83"/>
        <v>486.4</v>
      </c>
    </row>
    <row r="307" spans="1:17" ht="14.25">
      <c r="A307" s="2">
        <v>77078</v>
      </c>
      <c r="B307" s="6" t="s">
        <v>307</v>
      </c>
      <c r="C307" s="12">
        <v>465</v>
      </c>
      <c r="D307" s="12">
        <f t="shared" si="84"/>
        <v>418.5</v>
      </c>
      <c r="E307" s="30">
        <f t="shared" si="85"/>
        <v>441.75</v>
      </c>
      <c r="F307" s="30">
        <f t="shared" si="86"/>
        <v>209.25</v>
      </c>
      <c r="G307" s="30">
        <f t="shared" si="87"/>
        <v>209.25</v>
      </c>
      <c r="H307" s="30">
        <f t="shared" si="96"/>
        <v>395.25</v>
      </c>
      <c r="I307" s="30">
        <f t="shared" si="97"/>
        <v>395.25</v>
      </c>
      <c r="J307" s="30">
        <v>209.25</v>
      </c>
      <c r="K307" s="12">
        <f t="shared" si="98"/>
        <v>432.45000000000005</v>
      </c>
      <c r="L307" s="12">
        <f t="shared" si="99"/>
        <v>427.8</v>
      </c>
      <c r="M307" s="12">
        <f t="shared" si="100"/>
        <v>427.8</v>
      </c>
      <c r="N307" s="12">
        <f t="shared" si="101"/>
        <v>418.5</v>
      </c>
      <c r="O307" s="12">
        <f t="shared" si="102"/>
        <v>418.5</v>
      </c>
      <c r="P307" s="12">
        <f t="shared" si="103"/>
        <v>441.75</v>
      </c>
      <c r="Q307" s="30">
        <f t="shared" si="83"/>
        <v>441.75</v>
      </c>
    </row>
    <row r="308" spans="1:17" ht="14.25">
      <c r="A308" s="3">
        <v>70336</v>
      </c>
      <c r="B308" s="3" t="s">
        <v>308</v>
      </c>
      <c r="C308" s="12">
        <v>1697</v>
      </c>
      <c r="D308" s="12">
        <f t="shared" si="84"/>
        <v>1527.3</v>
      </c>
      <c r="E308" s="30">
        <f t="shared" si="85"/>
        <v>1612.1499999999999</v>
      </c>
      <c r="F308" s="30">
        <f t="shared" si="86"/>
        <v>763.65</v>
      </c>
      <c r="G308" s="30">
        <f t="shared" si="87"/>
        <v>763.65</v>
      </c>
      <c r="H308" s="30">
        <f t="shared" si="96"/>
        <v>1442.45</v>
      </c>
      <c r="I308" s="30">
        <f t="shared" si="97"/>
        <v>1442.45</v>
      </c>
      <c r="J308" s="30">
        <v>763.65</v>
      </c>
      <c r="K308" s="12">
        <f t="shared" si="98"/>
        <v>1578.21</v>
      </c>
      <c r="L308" s="12">
        <f t="shared" si="99"/>
        <v>1561.24</v>
      </c>
      <c r="M308" s="12">
        <f t="shared" si="100"/>
        <v>1561.24</v>
      </c>
      <c r="N308" s="12">
        <f t="shared" si="101"/>
        <v>1527.3</v>
      </c>
      <c r="O308" s="12">
        <f t="shared" si="102"/>
        <v>1527.3</v>
      </c>
      <c r="P308" s="12">
        <f t="shared" si="103"/>
        <v>1612.1499999999999</v>
      </c>
      <c r="Q308" s="30">
        <f t="shared" si="83"/>
        <v>1612.1499999999999</v>
      </c>
    </row>
    <row r="309" spans="1:17" ht="14.25">
      <c r="A309" s="2">
        <v>70540</v>
      </c>
      <c r="B309" s="6" t="s">
        <v>309</v>
      </c>
      <c r="C309" s="12">
        <v>1871</v>
      </c>
      <c r="D309" s="12">
        <f t="shared" si="84"/>
        <v>1683.9</v>
      </c>
      <c r="E309" s="30">
        <f t="shared" si="85"/>
        <v>1777.4499999999998</v>
      </c>
      <c r="F309" s="30">
        <f t="shared" si="86"/>
        <v>841.95</v>
      </c>
      <c r="G309" s="30">
        <f t="shared" si="87"/>
        <v>841.95</v>
      </c>
      <c r="H309" s="30">
        <f t="shared" si="96"/>
        <v>1590.35</v>
      </c>
      <c r="I309" s="30">
        <f t="shared" si="97"/>
        <v>1590.35</v>
      </c>
      <c r="J309" s="30">
        <v>841.95</v>
      </c>
      <c r="K309" s="12">
        <f t="shared" si="98"/>
        <v>1740.0300000000002</v>
      </c>
      <c r="L309" s="12">
        <f t="shared" si="99"/>
        <v>1721.3200000000002</v>
      </c>
      <c r="M309" s="12">
        <f t="shared" si="100"/>
        <v>1721.3200000000002</v>
      </c>
      <c r="N309" s="12">
        <f t="shared" si="101"/>
        <v>1683.9</v>
      </c>
      <c r="O309" s="12">
        <f t="shared" si="102"/>
        <v>1683.9</v>
      </c>
      <c r="P309" s="12">
        <f t="shared" si="103"/>
        <v>1777.4499999999998</v>
      </c>
      <c r="Q309" s="30">
        <f t="shared" si="83"/>
        <v>1777.4499999999998</v>
      </c>
    </row>
    <row r="310" spans="1:17" ht="14.25">
      <c r="A310" s="3">
        <v>70542</v>
      </c>
      <c r="B310" s="6" t="s">
        <v>310</v>
      </c>
      <c r="C310" s="12">
        <v>2293.8000000000002</v>
      </c>
      <c r="D310" s="12">
        <f t="shared" si="84"/>
        <v>2064.42</v>
      </c>
      <c r="E310" s="30">
        <f t="shared" si="85"/>
        <v>2179.11</v>
      </c>
      <c r="F310" s="30">
        <f t="shared" si="86"/>
        <v>1032.21</v>
      </c>
      <c r="G310" s="30">
        <f t="shared" si="87"/>
        <v>1032.21</v>
      </c>
      <c r="H310" s="30">
        <f t="shared" si="96"/>
        <v>1949.73</v>
      </c>
      <c r="I310" s="30">
        <f t="shared" si="97"/>
        <v>1949.73</v>
      </c>
      <c r="J310" s="30">
        <v>1032.21</v>
      </c>
      <c r="K310" s="12">
        <f t="shared" si="98"/>
        <v>2133.2340000000004</v>
      </c>
      <c r="L310" s="12">
        <f t="shared" si="99"/>
        <v>2110.2960000000003</v>
      </c>
      <c r="M310" s="12">
        <f t="shared" si="100"/>
        <v>2110.2960000000003</v>
      </c>
      <c r="N310" s="12">
        <f t="shared" si="101"/>
        <v>2064.42</v>
      </c>
      <c r="O310" s="12">
        <f t="shared" si="102"/>
        <v>2064.42</v>
      </c>
      <c r="P310" s="12">
        <f t="shared" si="103"/>
        <v>2179.11</v>
      </c>
      <c r="Q310" s="30">
        <f t="shared" si="83"/>
        <v>2179.11</v>
      </c>
    </row>
    <row r="311" spans="1:17" ht="14.25">
      <c r="A311" s="2">
        <v>70544</v>
      </c>
      <c r="B311" s="6" t="s">
        <v>98</v>
      </c>
      <c r="C311" s="12">
        <v>1697</v>
      </c>
      <c r="D311" s="12">
        <f t="shared" si="84"/>
        <v>1527.3</v>
      </c>
      <c r="E311" s="30">
        <f t="shared" si="85"/>
        <v>1612.1499999999999</v>
      </c>
      <c r="F311" s="30">
        <f t="shared" si="86"/>
        <v>763.65</v>
      </c>
      <c r="G311" s="30">
        <f t="shared" si="87"/>
        <v>763.65</v>
      </c>
      <c r="H311" s="30">
        <f t="shared" si="96"/>
        <v>1442.45</v>
      </c>
      <c r="I311" s="30">
        <f t="shared" si="97"/>
        <v>1442.45</v>
      </c>
      <c r="J311" s="30">
        <v>763.65</v>
      </c>
      <c r="K311" s="12">
        <f t="shared" si="98"/>
        <v>1578.21</v>
      </c>
      <c r="L311" s="12">
        <f t="shared" si="99"/>
        <v>1561.24</v>
      </c>
      <c r="M311" s="12">
        <f t="shared" si="100"/>
        <v>1561.24</v>
      </c>
      <c r="N311" s="12">
        <f t="shared" si="101"/>
        <v>1527.3</v>
      </c>
      <c r="O311" s="12">
        <f t="shared" si="102"/>
        <v>1527.3</v>
      </c>
      <c r="P311" s="12">
        <f t="shared" si="103"/>
        <v>1612.1499999999999</v>
      </c>
      <c r="Q311" s="30">
        <f t="shared" si="83"/>
        <v>1612.1499999999999</v>
      </c>
    </row>
    <row r="312" spans="1:17" ht="14.25">
      <c r="A312" s="3">
        <v>70545</v>
      </c>
      <c r="B312" s="6" t="s">
        <v>311</v>
      </c>
      <c r="C312" s="12">
        <v>2168.8000000000002</v>
      </c>
      <c r="D312" s="12">
        <f t="shared" si="84"/>
        <v>1951.9200000000003</v>
      </c>
      <c r="E312" s="30">
        <f t="shared" si="85"/>
        <v>2060.36</v>
      </c>
      <c r="F312" s="30">
        <f t="shared" si="86"/>
        <v>975.96000000000015</v>
      </c>
      <c r="G312" s="30">
        <f t="shared" si="87"/>
        <v>975.96000000000015</v>
      </c>
      <c r="H312" s="30">
        <f t="shared" si="96"/>
        <v>1843.48</v>
      </c>
      <c r="I312" s="30">
        <f t="shared" si="97"/>
        <v>1843.48</v>
      </c>
      <c r="J312" s="30">
        <v>975.96000000000015</v>
      </c>
      <c r="K312" s="12">
        <f t="shared" si="98"/>
        <v>2016.9840000000004</v>
      </c>
      <c r="L312" s="12">
        <f t="shared" si="99"/>
        <v>1995.2960000000003</v>
      </c>
      <c r="M312" s="12">
        <f t="shared" si="100"/>
        <v>1995.2960000000003</v>
      </c>
      <c r="N312" s="12">
        <f t="shared" si="101"/>
        <v>1951.9200000000003</v>
      </c>
      <c r="O312" s="12">
        <f t="shared" si="102"/>
        <v>1951.9200000000003</v>
      </c>
      <c r="P312" s="12">
        <f t="shared" si="103"/>
        <v>2060.36</v>
      </c>
      <c r="Q312" s="30">
        <f t="shared" si="83"/>
        <v>2060.36</v>
      </c>
    </row>
    <row r="313" spans="1:17" ht="14.25">
      <c r="A313" s="3">
        <v>71555</v>
      </c>
      <c r="B313" s="3" t="s">
        <v>312</v>
      </c>
      <c r="C313" s="12">
        <v>2022</v>
      </c>
      <c r="D313" s="12">
        <f t="shared" si="84"/>
        <v>1819.8</v>
      </c>
      <c r="E313" s="30">
        <f t="shared" si="85"/>
        <v>1920.8999999999999</v>
      </c>
      <c r="F313" s="30">
        <f t="shared" si="86"/>
        <v>909.9</v>
      </c>
      <c r="G313" s="30">
        <f t="shared" si="87"/>
        <v>909.9</v>
      </c>
      <c r="H313" s="30">
        <f t="shared" si="96"/>
        <v>1718.7</v>
      </c>
      <c r="I313" s="30">
        <f t="shared" si="97"/>
        <v>1718.7</v>
      </c>
      <c r="J313" s="30">
        <v>909.9</v>
      </c>
      <c r="K313" s="12">
        <f t="shared" si="98"/>
        <v>1880.46</v>
      </c>
      <c r="L313" s="12">
        <f t="shared" si="99"/>
        <v>1860.24</v>
      </c>
      <c r="M313" s="12">
        <f t="shared" si="100"/>
        <v>1860.24</v>
      </c>
      <c r="N313" s="12">
        <f t="shared" si="101"/>
        <v>1819.8</v>
      </c>
      <c r="O313" s="12">
        <f t="shared" si="102"/>
        <v>1819.8</v>
      </c>
      <c r="P313" s="12">
        <f t="shared" si="103"/>
        <v>1920.8999999999999</v>
      </c>
      <c r="Q313" s="30">
        <f t="shared" si="83"/>
        <v>1920.8999999999999</v>
      </c>
    </row>
    <row r="314" spans="1:17" ht="14.25">
      <c r="A314" s="2">
        <v>72141</v>
      </c>
      <c r="B314" s="6" t="s">
        <v>313</v>
      </c>
      <c r="C314" s="12">
        <v>1697</v>
      </c>
      <c r="D314" s="12">
        <f t="shared" si="84"/>
        <v>1527.3</v>
      </c>
      <c r="E314" s="30">
        <f t="shared" si="85"/>
        <v>1612.1499999999999</v>
      </c>
      <c r="F314" s="30">
        <f t="shared" si="86"/>
        <v>763.65</v>
      </c>
      <c r="G314" s="30">
        <f t="shared" si="87"/>
        <v>763.65</v>
      </c>
      <c r="H314" s="30">
        <f t="shared" si="96"/>
        <v>1442.45</v>
      </c>
      <c r="I314" s="30">
        <f t="shared" si="97"/>
        <v>1442.45</v>
      </c>
      <c r="J314" s="30">
        <v>763.65</v>
      </c>
      <c r="K314" s="12">
        <f t="shared" si="98"/>
        <v>1578.21</v>
      </c>
      <c r="L314" s="12">
        <f t="shared" si="99"/>
        <v>1561.24</v>
      </c>
      <c r="M314" s="12">
        <f t="shared" si="100"/>
        <v>1561.24</v>
      </c>
      <c r="N314" s="12">
        <f t="shared" si="101"/>
        <v>1527.3</v>
      </c>
      <c r="O314" s="12">
        <f t="shared" si="102"/>
        <v>1527.3</v>
      </c>
      <c r="P314" s="12">
        <f t="shared" si="103"/>
        <v>1612.1499999999999</v>
      </c>
      <c r="Q314" s="30">
        <f t="shared" si="83"/>
        <v>1612.1499999999999</v>
      </c>
    </row>
    <row r="315" spans="1:17" ht="14.25">
      <c r="A315" s="3">
        <v>72142</v>
      </c>
      <c r="B315" s="6" t="s">
        <v>314</v>
      </c>
      <c r="C315" s="12">
        <v>2293.8000000000002</v>
      </c>
      <c r="D315" s="12">
        <f t="shared" si="84"/>
        <v>2064.42</v>
      </c>
      <c r="E315" s="30">
        <f t="shared" si="85"/>
        <v>2179.11</v>
      </c>
      <c r="F315" s="30">
        <f t="shared" si="86"/>
        <v>1032.21</v>
      </c>
      <c r="G315" s="30">
        <f t="shared" si="87"/>
        <v>1032.21</v>
      </c>
      <c r="H315" s="30">
        <f t="shared" si="96"/>
        <v>1949.73</v>
      </c>
      <c r="I315" s="30">
        <f t="shared" si="97"/>
        <v>1949.73</v>
      </c>
      <c r="J315" s="30">
        <v>1032.21</v>
      </c>
      <c r="K315" s="12">
        <f t="shared" si="98"/>
        <v>2133.2340000000004</v>
      </c>
      <c r="L315" s="12">
        <f t="shared" si="99"/>
        <v>2110.2960000000003</v>
      </c>
      <c r="M315" s="12">
        <f t="shared" si="100"/>
        <v>2110.2960000000003</v>
      </c>
      <c r="N315" s="12">
        <f t="shared" si="101"/>
        <v>2064.42</v>
      </c>
      <c r="O315" s="12">
        <f t="shared" si="102"/>
        <v>2064.42</v>
      </c>
      <c r="P315" s="12">
        <f t="shared" si="103"/>
        <v>2179.11</v>
      </c>
      <c r="Q315" s="30">
        <f t="shared" si="83"/>
        <v>2179.11</v>
      </c>
    </row>
    <row r="316" spans="1:17" ht="14.25">
      <c r="A316" s="2">
        <v>72146</v>
      </c>
      <c r="B316" s="6" t="s">
        <v>315</v>
      </c>
      <c r="C316" s="12">
        <v>1697</v>
      </c>
      <c r="D316" s="12">
        <f t="shared" si="84"/>
        <v>1527.3</v>
      </c>
      <c r="E316" s="30">
        <f t="shared" si="85"/>
        <v>1612.1499999999999</v>
      </c>
      <c r="F316" s="30">
        <f t="shared" si="86"/>
        <v>763.65</v>
      </c>
      <c r="G316" s="30">
        <f t="shared" si="87"/>
        <v>763.65</v>
      </c>
      <c r="H316" s="30">
        <f t="shared" si="96"/>
        <v>1442.45</v>
      </c>
      <c r="I316" s="30">
        <f t="shared" si="97"/>
        <v>1442.45</v>
      </c>
      <c r="J316" s="30">
        <v>763.65</v>
      </c>
      <c r="K316" s="12">
        <f t="shared" si="98"/>
        <v>1578.21</v>
      </c>
      <c r="L316" s="12">
        <f t="shared" si="99"/>
        <v>1561.24</v>
      </c>
      <c r="M316" s="12">
        <f t="shared" si="100"/>
        <v>1561.24</v>
      </c>
      <c r="N316" s="12">
        <f t="shared" si="101"/>
        <v>1527.3</v>
      </c>
      <c r="O316" s="12">
        <f t="shared" si="102"/>
        <v>1527.3</v>
      </c>
      <c r="P316" s="12">
        <f t="shared" si="103"/>
        <v>1612.1499999999999</v>
      </c>
      <c r="Q316" s="30">
        <f t="shared" ref="Q316:Q370" si="104">0.95*C316</f>
        <v>1612.1499999999999</v>
      </c>
    </row>
    <row r="317" spans="1:17" ht="14.25">
      <c r="A317" s="3">
        <v>72147</v>
      </c>
      <c r="B317" s="6" t="s">
        <v>316</v>
      </c>
      <c r="C317" s="12">
        <v>2293.8000000000002</v>
      </c>
      <c r="D317" s="12">
        <f t="shared" ref="D317:D379" si="105">0.9*C317</f>
        <v>2064.42</v>
      </c>
      <c r="E317" s="30">
        <f t="shared" ref="E317:E379" si="106">MAX(G317:Q317)</f>
        <v>2179.11</v>
      </c>
      <c r="F317" s="30">
        <f t="shared" ref="F317:F380" si="107">MIN(G317:Q317)</f>
        <v>1032.21</v>
      </c>
      <c r="G317" s="30">
        <f t="shared" ref="G317:G367" si="108">0.45*C317</f>
        <v>1032.21</v>
      </c>
      <c r="H317" s="30">
        <f t="shared" si="96"/>
        <v>1949.73</v>
      </c>
      <c r="I317" s="30">
        <f t="shared" si="97"/>
        <v>1949.73</v>
      </c>
      <c r="J317" s="30">
        <v>1032.21</v>
      </c>
      <c r="K317" s="12">
        <f t="shared" si="98"/>
        <v>2133.2340000000004</v>
      </c>
      <c r="L317" s="12">
        <f t="shared" si="99"/>
        <v>2110.2960000000003</v>
      </c>
      <c r="M317" s="12">
        <f t="shared" si="100"/>
        <v>2110.2960000000003</v>
      </c>
      <c r="N317" s="12">
        <f t="shared" si="101"/>
        <v>2064.42</v>
      </c>
      <c r="O317" s="12">
        <f t="shared" si="102"/>
        <v>2064.42</v>
      </c>
      <c r="P317" s="12">
        <f t="shared" si="103"/>
        <v>2179.11</v>
      </c>
      <c r="Q317" s="30">
        <f t="shared" si="104"/>
        <v>2179.11</v>
      </c>
    </row>
    <row r="318" spans="1:17" ht="14.25">
      <c r="A318" s="3">
        <v>72149</v>
      </c>
      <c r="B318" s="6" t="s">
        <v>317</v>
      </c>
      <c r="C318" s="12">
        <v>2145.8000000000002</v>
      </c>
      <c r="D318" s="12">
        <f t="shared" si="105"/>
        <v>1931.2200000000003</v>
      </c>
      <c r="E318" s="30">
        <f t="shared" si="106"/>
        <v>2038.51</v>
      </c>
      <c r="F318" s="30">
        <f t="shared" si="107"/>
        <v>965.61000000000013</v>
      </c>
      <c r="G318" s="30">
        <f t="shared" si="108"/>
        <v>965.61000000000013</v>
      </c>
      <c r="H318" s="30">
        <f t="shared" si="96"/>
        <v>1823.93</v>
      </c>
      <c r="I318" s="30">
        <f t="shared" si="97"/>
        <v>1823.93</v>
      </c>
      <c r="J318" s="30">
        <v>965.61000000000013</v>
      </c>
      <c r="K318" s="12">
        <f t="shared" si="98"/>
        <v>1995.5940000000003</v>
      </c>
      <c r="L318" s="12">
        <f t="shared" si="99"/>
        <v>1974.1360000000002</v>
      </c>
      <c r="M318" s="12">
        <f t="shared" si="100"/>
        <v>1974.1360000000002</v>
      </c>
      <c r="N318" s="12">
        <f t="shared" si="101"/>
        <v>1931.2200000000003</v>
      </c>
      <c r="O318" s="12">
        <f t="shared" si="102"/>
        <v>1931.2200000000003</v>
      </c>
      <c r="P318" s="12">
        <f t="shared" si="103"/>
        <v>2038.51</v>
      </c>
      <c r="Q318" s="30">
        <f t="shared" si="104"/>
        <v>2038.51</v>
      </c>
    </row>
    <row r="319" spans="1:17" ht="14.25">
      <c r="A319" s="2">
        <v>72195</v>
      </c>
      <c r="B319" s="6" t="s">
        <v>318</v>
      </c>
      <c r="C319" s="12">
        <v>1697</v>
      </c>
      <c r="D319" s="12">
        <f t="shared" si="105"/>
        <v>1527.3</v>
      </c>
      <c r="E319" s="30">
        <f t="shared" si="106"/>
        <v>1612.1499999999999</v>
      </c>
      <c r="F319" s="30">
        <f t="shared" si="107"/>
        <v>763.65</v>
      </c>
      <c r="G319" s="30">
        <f t="shared" si="108"/>
        <v>763.65</v>
      </c>
      <c r="H319" s="30">
        <f t="shared" si="96"/>
        <v>1442.45</v>
      </c>
      <c r="I319" s="30">
        <f t="shared" si="97"/>
        <v>1442.45</v>
      </c>
      <c r="J319" s="30">
        <v>763.65</v>
      </c>
      <c r="K319" s="12">
        <f t="shared" si="98"/>
        <v>1578.21</v>
      </c>
      <c r="L319" s="12">
        <f t="shared" si="99"/>
        <v>1561.24</v>
      </c>
      <c r="M319" s="12">
        <f t="shared" si="100"/>
        <v>1561.24</v>
      </c>
      <c r="N319" s="12">
        <f t="shared" si="101"/>
        <v>1527.3</v>
      </c>
      <c r="O319" s="12">
        <f t="shared" si="102"/>
        <v>1527.3</v>
      </c>
      <c r="P319" s="12">
        <f t="shared" si="103"/>
        <v>1612.1499999999999</v>
      </c>
      <c r="Q319" s="30">
        <f t="shared" si="104"/>
        <v>1612.1499999999999</v>
      </c>
    </row>
    <row r="320" spans="1:17" ht="14.25">
      <c r="A320" s="3">
        <v>72196</v>
      </c>
      <c r="B320" s="6" t="s">
        <v>319</v>
      </c>
      <c r="C320" s="12">
        <v>2293.8000000000002</v>
      </c>
      <c r="D320" s="12">
        <f t="shared" si="105"/>
        <v>2064.42</v>
      </c>
      <c r="E320" s="30">
        <f t="shared" si="106"/>
        <v>2179.11</v>
      </c>
      <c r="F320" s="30">
        <f t="shared" si="107"/>
        <v>1032.21</v>
      </c>
      <c r="G320" s="30">
        <f t="shared" si="108"/>
        <v>1032.21</v>
      </c>
      <c r="H320" s="30">
        <f t="shared" si="96"/>
        <v>1949.73</v>
      </c>
      <c r="I320" s="30">
        <f t="shared" si="97"/>
        <v>1949.73</v>
      </c>
      <c r="J320" s="30">
        <v>1032.21</v>
      </c>
      <c r="K320" s="12">
        <f t="shared" si="98"/>
        <v>2133.2340000000004</v>
      </c>
      <c r="L320" s="12">
        <f t="shared" si="99"/>
        <v>2110.2960000000003</v>
      </c>
      <c r="M320" s="12">
        <f t="shared" si="100"/>
        <v>2110.2960000000003</v>
      </c>
      <c r="N320" s="12">
        <f t="shared" si="101"/>
        <v>2064.42</v>
      </c>
      <c r="O320" s="12">
        <f t="shared" si="102"/>
        <v>2064.42</v>
      </c>
      <c r="P320" s="12">
        <f t="shared" si="103"/>
        <v>2179.11</v>
      </c>
      <c r="Q320" s="30">
        <f t="shared" si="104"/>
        <v>2179.11</v>
      </c>
    </row>
    <row r="321" spans="1:17" ht="14.25">
      <c r="A321" s="2">
        <v>72198</v>
      </c>
      <c r="B321" s="6" t="s">
        <v>320</v>
      </c>
      <c r="C321" s="12">
        <v>2168.8000000000002</v>
      </c>
      <c r="D321" s="12">
        <f t="shared" si="105"/>
        <v>1951.9200000000003</v>
      </c>
      <c r="E321" s="30">
        <f t="shared" si="106"/>
        <v>2060.36</v>
      </c>
      <c r="F321" s="30">
        <f t="shared" si="107"/>
        <v>975.96000000000015</v>
      </c>
      <c r="G321" s="30">
        <f t="shared" si="108"/>
        <v>975.96000000000015</v>
      </c>
      <c r="H321" s="30">
        <f t="shared" si="96"/>
        <v>1843.48</v>
      </c>
      <c r="I321" s="30">
        <f t="shared" si="97"/>
        <v>1843.48</v>
      </c>
      <c r="J321" s="30">
        <v>975.96000000000015</v>
      </c>
      <c r="K321" s="12">
        <f t="shared" si="98"/>
        <v>2016.9840000000004</v>
      </c>
      <c r="L321" s="12">
        <f t="shared" si="99"/>
        <v>1995.2960000000003</v>
      </c>
      <c r="M321" s="12">
        <f t="shared" si="100"/>
        <v>1995.2960000000003</v>
      </c>
      <c r="N321" s="12">
        <f t="shared" si="101"/>
        <v>1951.9200000000003</v>
      </c>
      <c r="O321" s="12">
        <f t="shared" si="102"/>
        <v>1951.9200000000003</v>
      </c>
      <c r="P321" s="12">
        <f t="shared" si="103"/>
        <v>2060.36</v>
      </c>
      <c r="Q321" s="30">
        <f t="shared" si="104"/>
        <v>2060.36</v>
      </c>
    </row>
    <row r="322" spans="1:17" ht="14.25">
      <c r="A322" s="2">
        <v>71550</v>
      </c>
      <c r="B322" s="6" t="s">
        <v>99</v>
      </c>
      <c r="C322" s="12">
        <v>1697</v>
      </c>
      <c r="D322" s="12">
        <f t="shared" si="105"/>
        <v>1527.3</v>
      </c>
      <c r="E322" s="30">
        <f t="shared" si="106"/>
        <v>1612.1499999999999</v>
      </c>
      <c r="F322" s="30">
        <f t="shared" si="107"/>
        <v>763.65</v>
      </c>
      <c r="G322" s="30">
        <f t="shared" si="108"/>
        <v>763.65</v>
      </c>
      <c r="H322" s="30">
        <f t="shared" si="96"/>
        <v>1442.45</v>
      </c>
      <c r="I322" s="30">
        <f t="shared" si="97"/>
        <v>1442.45</v>
      </c>
      <c r="J322" s="30">
        <v>763.65</v>
      </c>
      <c r="K322" s="12">
        <f t="shared" si="98"/>
        <v>1578.21</v>
      </c>
      <c r="L322" s="12">
        <f t="shared" si="99"/>
        <v>1561.24</v>
      </c>
      <c r="M322" s="12">
        <f t="shared" si="100"/>
        <v>1561.24</v>
      </c>
      <c r="N322" s="12">
        <f t="shared" si="101"/>
        <v>1527.3</v>
      </c>
      <c r="O322" s="12">
        <f t="shared" si="102"/>
        <v>1527.3</v>
      </c>
      <c r="P322" s="12">
        <f t="shared" si="103"/>
        <v>1612.1499999999999</v>
      </c>
      <c r="Q322" s="30">
        <f t="shared" si="104"/>
        <v>1612.1499999999999</v>
      </c>
    </row>
    <row r="323" spans="1:17" ht="14.25">
      <c r="A323" s="3">
        <v>71551</v>
      </c>
      <c r="B323" s="6" t="s">
        <v>321</v>
      </c>
      <c r="C323" s="12">
        <v>2293.8000000000002</v>
      </c>
      <c r="D323" s="12">
        <f t="shared" si="105"/>
        <v>2064.42</v>
      </c>
      <c r="E323" s="30">
        <f t="shared" si="106"/>
        <v>2179.11</v>
      </c>
      <c r="F323" s="30">
        <f t="shared" si="107"/>
        <v>1032.21</v>
      </c>
      <c r="G323" s="30">
        <f t="shared" si="108"/>
        <v>1032.21</v>
      </c>
      <c r="H323" s="30">
        <f t="shared" si="96"/>
        <v>1949.73</v>
      </c>
      <c r="I323" s="30">
        <f t="shared" si="97"/>
        <v>1949.73</v>
      </c>
      <c r="J323" s="30">
        <v>1032.21</v>
      </c>
      <c r="K323" s="12">
        <f t="shared" si="98"/>
        <v>2133.2340000000004</v>
      </c>
      <c r="L323" s="12">
        <f t="shared" si="99"/>
        <v>2110.2960000000003</v>
      </c>
      <c r="M323" s="12">
        <f t="shared" si="100"/>
        <v>2110.2960000000003</v>
      </c>
      <c r="N323" s="12">
        <f t="shared" si="101"/>
        <v>2064.42</v>
      </c>
      <c r="O323" s="12">
        <f t="shared" si="102"/>
        <v>2064.42</v>
      </c>
      <c r="P323" s="12">
        <f t="shared" si="103"/>
        <v>2179.11</v>
      </c>
      <c r="Q323" s="30">
        <f t="shared" si="104"/>
        <v>2179.11</v>
      </c>
    </row>
    <row r="324" spans="1:17" ht="14.25">
      <c r="A324" s="2">
        <v>70551</v>
      </c>
      <c r="B324" s="6" t="s">
        <v>100</v>
      </c>
      <c r="C324" s="12">
        <v>1697</v>
      </c>
      <c r="D324" s="12">
        <f t="shared" si="105"/>
        <v>1527.3</v>
      </c>
      <c r="E324" s="30">
        <f t="shared" si="106"/>
        <v>1612.1499999999999</v>
      </c>
      <c r="F324" s="30">
        <f t="shared" si="107"/>
        <v>763.65</v>
      </c>
      <c r="G324" s="30">
        <f t="shared" si="108"/>
        <v>763.65</v>
      </c>
      <c r="H324" s="30">
        <f t="shared" si="96"/>
        <v>1442.45</v>
      </c>
      <c r="I324" s="30">
        <f t="shared" si="97"/>
        <v>1442.45</v>
      </c>
      <c r="J324" s="30">
        <v>763.65</v>
      </c>
      <c r="K324" s="12">
        <f t="shared" si="98"/>
        <v>1578.21</v>
      </c>
      <c r="L324" s="12">
        <f t="shared" si="99"/>
        <v>1561.24</v>
      </c>
      <c r="M324" s="12">
        <f t="shared" si="100"/>
        <v>1561.24</v>
      </c>
      <c r="N324" s="12">
        <f t="shared" si="101"/>
        <v>1527.3</v>
      </c>
      <c r="O324" s="12">
        <f t="shared" si="102"/>
        <v>1527.3</v>
      </c>
      <c r="P324" s="12">
        <f t="shared" si="103"/>
        <v>1612.1499999999999</v>
      </c>
      <c r="Q324" s="30">
        <f t="shared" si="104"/>
        <v>1612.1499999999999</v>
      </c>
    </row>
    <row r="325" spans="1:17" ht="14.25">
      <c r="A325" s="3">
        <v>70552</v>
      </c>
      <c r="B325" s="6" t="s">
        <v>322</v>
      </c>
      <c r="C325" s="12">
        <v>2293.8000000000002</v>
      </c>
      <c r="D325" s="12">
        <f t="shared" si="105"/>
        <v>2064.42</v>
      </c>
      <c r="E325" s="30">
        <f t="shared" si="106"/>
        <v>2179.11</v>
      </c>
      <c r="F325" s="30">
        <f t="shared" si="107"/>
        <v>1032.21</v>
      </c>
      <c r="G325" s="30">
        <f t="shared" si="108"/>
        <v>1032.21</v>
      </c>
      <c r="H325" s="30">
        <f t="shared" si="96"/>
        <v>1949.73</v>
      </c>
      <c r="I325" s="30">
        <f t="shared" si="97"/>
        <v>1949.73</v>
      </c>
      <c r="J325" s="30">
        <v>1032.21</v>
      </c>
      <c r="K325" s="12">
        <f t="shared" si="98"/>
        <v>2133.2340000000004</v>
      </c>
      <c r="L325" s="12">
        <f t="shared" si="99"/>
        <v>2110.2960000000003</v>
      </c>
      <c r="M325" s="12">
        <f t="shared" si="100"/>
        <v>2110.2960000000003</v>
      </c>
      <c r="N325" s="12">
        <f t="shared" si="101"/>
        <v>2064.42</v>
      </c>
      <c r="O325" s="12">
        <f t="shared" si="102"/>
        <v>2064.42</v>
      </c>
      <c r="P325" s="12">
        <f t="shared" si="103"/>
        <v>2179.11</v>
      </c>
      <c r="Q325" s="30">
        <f t="shared" si="104"/>
        <v>2179.11</v>
      </c>
    </row>
    <row r="326" spans="1:17" ht="14.25">
      <c r="A326" s="2">
        <v>70547</v>
      </c>
      <c r="B326" s="6" t="s">
        <v>323</v>
      </c>
      <c r="C326" s="12">
        <v>2022</v>
      </c>
      <c r="D326" s="12">
        <f t="shared" si="105"/>
        <v>1819.8</v>
      </c>
      <c r="E326" s="30">
        <f t="shared" si="106"/>
        <v>1920.8999999999999</v>
      </c>
      <c r="F326" s="30">
        <f t="shared" si="107"/>
        <v>909.9</v>
      </c>
      <c r="G326" s="30">
        <f t="shared" si="108"/>
        <v>909.9</v>
      </c>
      <c r="H326" s="30">
        <f t="shared" si="96"/>
        <v>1718.7</v>
      </c>
      <c r="I326" s="30">
        <f t="shared" si="97"/>
        <v>1718.7</v>
      </c>
      <c r="J326" s="30">
        <v>909.9</v>
      </c>
      <c r="K326" s="12">
        <f t="shared" si="98"/>
        <v>1880.46</v>
      </c>
      <c r="L326" s="12">
        <f t="shared" si="99"/>
        <v>1860.24</v>
      </c>
      <c r="M326" s="12">
        <f t="shared" si="100"/>
        <v>1860.24</v>
      </c>
      <c r="N326" s="12">
        <f t="shared" si="101"/>
        <v>1819.8</v>
      </c>
      <c r="O326" s="12">
        <f t="shared" si="102"/>
        <v>1819.8</v>
      </c>
      <c r="P326" s="12">
        <f t="shared" si="103"/>
        <v>1920.8999999999999</v>
      </c>
      <c r="Q326" s="30">
        <f t="shared" si="104"/>
        <v>1920.8999999999999</v>
      </c>
    </row>
    <row r="327" spans="1:17" ht="14.25">
      <c r="A327" s="2">
        <v>73218</v>
      </c>
      <c r="B327" s="6" t="s">
        <v>324</v>
      </c>
      <c r="C327" s="12">
        <v>1697</v>
      </c>
      <c r="D327" s="12">
        <f t="shared" si="105"/>
        <v>1527.3</v>
      </c>
      <c r="E327" s="30">
        <f t="shared" si="106"/>
        <v>1612.1499999999999</v>
      </c>
      <c r="F327" s="30">
        <f t="shared" si="107"/>
        <v>763.65</v>
      </c>
      <c r="G327" s="30">
        <f t="shared" si="108"/>
        <v>763.65</v>
      </c>
      <c r="H327" s="30">
        <f t="shared" si="96"/>
        <v>1442.45</v>
      </c>
      <c r="I327" s="30">
        <f t="shared" si="97"/>
        <v>1442.45</v>
      </c>
      <c r="J327" s="30">
        <v>763.65</v>
      </c>
      <c r="K327" s="12">
        <f t="shared" si="98"/>
        <v>1578.21</v>
      </c>
      <c r="L327" s="12">
        <f t="shared" si="99"/>
        <v>1561.24</v>
      </c>
      <c r="M327" s="12">
        <f t="shared" si="100"/>
        <v>1561.24</v>
      </c>
      <c r="N327" s="12">
        <f t="shared" si="101"/>
        <v>1527.3</v>
      </c>
      <c r="O327" s="12">
        <f t="shared" si="102"/>
        <v>1527.3</v>
      </c>
      <c r="P327" s="12">
        <f t="shared" si="103"/>
        <v>1612.1499999999999</v>
      </c>
      <c r="Q327" s="30">
        <f t="shared" si="104"/>
        <v>1612.1499999999999</v>
      </c>
    </row>
    <row r="328" spans="1:17" ht="14.25">
      <c r="A328" s="3">
        <v>73219</v>
      </c>
      <c r="B328" s="6" t="s">
        <v>325</v>
      </c>
      <c r="C328" s="12">
        <v>2293.8000000000002</v>
      </c>
      <c r="D328" s="12">
        <f t="shared" si="105"/>
        <v>2064.42</v>
      </c>
      <c r="E328" s="30">
        <f t="shared" si="106"/>
        <v>2179.11</v>
      </c>
      <c r="F328" s="30">
        <f t="shared" si="107"/>
        <v>1032.21</v>
      </c>
      <c r="G328" s="30">
        <f t="shared" si="108"/>
        <v>1032.21</v>
      </c>
      <c r="H328" s="30">
        <f t="shared" si="96"/>
        <v>1949.73</v>
      </c>
      <c r="I328" s="30">
        <f t="shared" si="97"/>
        <v>1949.73</v>
      </c>
      <c r="J328" s="30">
        <v>1032.21</v>
      </c>
      <c r="K328" s="12">
        <f t="shared" si="98"/>
        <v>2133.2340000000004</v>
      </c>
      <c r="L328" s="12">
        <f t="shared" si="99"/>
        <v>2110.2960000000003</v>
      </c>
      <c r="M328" s="12">
        <f t="shared" si="100"/>
        <v>2110.2960000000003</v>
      </c>
      <c r="N328" s="12">
        <f t="shared" si="101"/>
        <v>2064.42</v>
      </c>
      <c r="O328" s="12">
        <f t="shared" si="102"/>
        <v>2064.42</v>
      </c>
      <c r="P328" s="12">
        <f t="shared" si="103"/>
        <v>2179.11</v>
      </c>
      <c r="Q328" s="30">
        <f t="shared" si="104"/>
        <v>2179.11</v>
      </c>
    </row>
    <row r="329" spans="1:17" ht="14.25">
      <c r="A329" s="2">
        <v>73221</v>
      </c>
      <c r="B329" s="6" t="s">
        <v>326</v>
      </c>
      <c r="C329" s="12">
        <v>1697</v>
      </c>
      <c r="D329" s="12">
        <f t="shared" si="105"/>
        <v>1527.3</v>
      </c>
      <c r="E329" s="30">
        <f t="shared" si="106"/>
        <v>1612.1499999999999</v>
      </c>
      <c r="F329" s="30">
        <f t="shared" si="107"/>
        <v>763.65</v>
      </c>
      <c r="G329" s="30">
        <f t="shared" si="108"/>
        <v>763.65</v>
      </c>
      <c r="H329" s="30">
        <f t="shared" si="96"/>
        <v>1442.45</v>
      </c>
      <c r="I329" s="30">
        <f t="shared" si="97"/>
        <v>1442.45</v>
      </c>
      <c r="J329" s="30">
        <v>763.65</v>
      </c>
      <c r="K329" s="12">
        <f t="shared" si="98"/>
        <v>1578.21</v>
      </c>
      <c r="L329" s="12">
        <f t="shared" si="99"/>
        <v>1561.24</v>
      </c>
      <c r="M329" s="12">
        <f t="shared" si="100"/>
        <v>1561.24</v>
      </c>
      <c r="N329" s="12">
        <f t="shared" si="101"/>
        <v>1527.3</v>
      </c>
      <c r="O329" s="12">
        <f t="shared" si="102"/>
        <v>1527.3</v>
      </c>
      <c r="P329" s="12">
        <f t="shared" si="103"/>
        <v>1612.1499999999999</v>
      </c>
      <c r="Q329" s="30">
        <f t="shared" si="104"/>
        <v>1612.1499999999999</v>
      </c>
    </row>
    <row r="330" spans="1:17" ht="14.25">
      <c r="A330" s="3">
        <v>73222</v>
      </c>
      <c r="B330" s="6" t="s">
        <v>327</v>
      </c>
      <c r="C330" s="12">
        <v>2122</v>
      </c>
      <c r="D330" s="12">
        <f t="shared" si="105"/>
        <v>1909.8</v>
      </c>
      <c r="E330" s="30">
        <f t="shared" si="106"/>
        <v>2015.8999999999999</v>
      </c>
      <c r="F330" s="30">
        <f t="shared" si="107"/>
        <v>954.9</v>
      </c>
      <c r="G330" s="30">
        <f t="shared" si="108"/>
        <v>954.9</v>
      </c>
      <c r="H330" s="30">
        <f t="shared" si="96"/>
        <v>1803.7</v>
      </c>
      <c r="I330" s="30">
        <f t="shared" si="97"/>
        <v>1803.7</v>
      </c>
      <c r="J330" s="30">
        <v>954.9</v>
      </c>
      <c r="K330" s="12">
        <f t="shared" si="98"/>
        <v>1973.46</v>
      </c>
      <c r="L330" s="12">
        <f t="shared" si="99"/>
        <v>1952.24</v>
      </c>
      <c r="M330" s="12">
        <f t="shared" si="100"/>
        <v>1952.24</v>
      </c>
      <c r="N330" s="12">
        <f t="shared" si="101"/>
        <v>1909.8</v>
      </c>
      <c r="O330" s="12">
        <f t="shared" si="102"/>
        <v>1909.8</v>
      </c>
      <c r="P330" s="12">
        <f t="shared" si="103"/>
        <v>2015.8999999999999</v>
      </c>
      <c r="Q330" s="30">
        <f t="shared" si="104"/>
        <v>2015.8999999999999</v>
      </c>
    </row>
    <row r="331" spans="1:17" ht="14.25">
      <c r="A331" s="2">
        <v>73718</v>
      </c>
      <c r="B331" s="6" t="s">
        <v>328</v>
      </c>
      <c r="C331" s="12">
        <v>1697</v>
      </c>
      <c r="D331" s="12">
        <f t="shared" si="105"/>
        <v>1527.3</v>
      </c>
      <c r="E331" s="30">
        <f t="shared" si="106"/>
        <v>1612.1499999999999</v>
      </c>
      <c r="F331" s="30">
        <f t="shared" si="107"/>
        <v>763.65</v>
      </c>
      <c r="G331" s="30">
        <f t="shared" si="108"/>
        <v>763.65</v>
      </c>
      <c r="H331" s="30">
        <f t="shared" si="96"/>
        <v>1442.45</v>
      </c>
      <c r="I331" s="30">
        <f t="shared" si="97"/>
        <v>1442.45</v>
      </c>
      <c r="J331" s="30">
        <v>763.65</v>
      </c>
      <c r="K331" s="12">
        <f t="shared" si="98"/>
        <v>1578.21</v>
      </c>
      <c r="L331" s="12">
        <f t="shared" si="99"/>
        <v>1561.24</v>
      </c>
      <c r="M331" s="12">
        <f t="shared" si="100"/>
        <v>1561.24</v>
      </c>
      <c r="N331" s="12">
        <f t="shared" si="101"/>
        <v>1527.3</v>
      </c>
      <c r="O331" s="12">
        <f t="shared" si="102"/>
        <v>1527.3</v>
      </c>
      <c r="P331" s="12">
        <f t="shared" si="103"/>
        <v>1612.1499999999999</v>
      </c>
      <c r="Q331" s="30">
        <f t="shared" si="104"/>
        <v>1612.1499999999999</v>
      </c>
    </row>
    <row r="332" spans="1:17" ht="15.75" customHeight="1">
      <c r="A332" s="3">
        <v>73719</v>
      </c>
      <c r="B332" s="6" t="s">
        <v>329</v>
      </c>
      <c r="C332" s="12">
        <v>2293.8000000000002</v>
      </c>
      <c r="D332" s="12">
        <f t="shared" si="105"/>
        <v>2064.42</v>
      </c>
      <c r="E332" s="30">
        <f t="shared" si="106"/>
        <v>2179.11</v>
      </c>
      <c r="F332" s="30">
        <f t="shared" si="107"/>
        <v>1032.21</v>
      </c>
      <c r="G332" s="30">
        <f t="shared" si="108"/>
        <v>1032.21</v>
      </c>
      <c r="H332" s="30">
        <f t="shared" si="96"/>
        <v>1949.73</v>
      </c>
      <c r="I332" s="30">
        <f t="shared" si="97"/>
        <v>1949.73</v>
      </c>
      <c r="J332" s="30">
        <v>1032.21</v>
      </c>
      <c r="K332" s="12">
        <f t="shared" si="98"/>
        <v>2133.2340000000004</v>
      </c>
      <c r="L332" s="12">
        <f t="shared" si="99"/>
        <v>2110.2960000000003</v>
      </c>
      <c r="M332" s="12">
        <f t="shared" si="100"/>
        <v>2110.2960000000003</v>
      </c>
      <c r="N332" s="12">
        <f t="shared" si="101"/>
        <v>2064.42</v>
      </c>
      <c r="O332" s="12">
        <f t="shared" si="102"/>
        <v>2064.42</v>
      </c>
      <c r="P332" s="12">
        <f t="shared" si="103"/>
        <v>2179.11</v>
      </c>
      <c r="Q332" s="30">
        <f t="shared" si="104"/>
        <v>2179.11</v>
      </c>
    </row>
    <row r="333" spans="1:17" ht="15.75" customHeight="1">
      <c r="A333" s="2">
        <v>73725</v>
      </c>
      <c r="B333" s="6" t="s">
        <v>330</v>
      </c>
      <c r="C333" s="12">
        <v>2159.8000000000002</v>
      </c>
      <c r="D333" s="12">
        <f t="shared" si="105"/>
        <v>1943.8200000000002</v>
      </c>
      <c r="E333" s="30">
        <f t="shared" si="106"/>
        <v>2051.81</v>
      </c>
      <c r="F333" s="30">
        <f t="shared" si="107"/>
        <v>971.91000000000008</v>
      </c>
      <c r="G333" s="30">
        <f t="shared" si="108"/>
        <v>971.91000000000008</v>
      </c>
      <c r="H333" s="30">
        <f t="shared" si="96"/>
        <v>1835.8300000000002</v>
      </c>
      <c r="I333" s="30">
        <f t="shared" si="97"/>
        <v>1835.8300000000002</v>
      </c>
      <c r="J333" s="30">
        <v>971.91000000000008</v>
      </c>
      <c r="K333" s="12">
        <f t="shared" si="98"/>
        <v>2008.6140000000003</v>
      </c>
      <c r="L333" s="12">
        <f t="shared" si="99"/>
        <v>1987.0160000000003</v>
      </c>
      <c r="M333" s="12">
        <f t="shared" si="100"/>
        <v>1987.0160000000003</v>
      </c>
      <c r="N333" s="12">
        <f t="shared" si="101"/>
        <v>1943.8200000000002</v>
      </c>
      <c r="O333" s="12">
        <f t="shared" si="102"/>
        <v>1943.8200000000002</v>
      </c>
      <c r="P333" s="12">
        <f t="shared" si="103"/>
        <v>2051.81</v>
      </c>
      <c r="Q333" s="30">
        <f t="shared" si="104"/>
        <v>2051.81</v>
      </c>
    </row>
    <row r="334" spans="1:17" ht="15.75" customHeight="1">
      <c r="A334" s="2">
        <v>74181</v>
      </c>
      <c r="B334" s="6" t="s">
        <v>331</v>
      </c>
      <c r="C334" s="12">
        <v>1697</v>
      </c>
      <c r="D334" s="12">
        <f t="shared" si="105"/>
        <v>1527.3</v>
      </c>
      <c r="E334" s="30">
        <f t="shared" si="106"/>
        <v>1612.1499999999999</v>
      </c>
      <c r="F334" s="30">
        <f t="shared" si="107"/>
        <v>763.65</v>
      </c>
      <c r="G334" s="30">
        <f t="shared" si="108"/>
        <v>763.65</v>
      </c>
      <c r="H334" s="30">
        <f t="shared" si="96"/>
        <v>1442.45</v>
      </c>
      <c r="I334" s="30">
        <f t="shared" si="97"/>
        <v>1442.45</v>
      </c>
      <c r="J334" s="30">
        <v>763.65</v>
      </c>
      <c r="K334" s="12">
        <f t="shared" si="98"/>
        <v>1578.21</v>
      </c>
      <c r="L334" s="12">
        <f t="shared" si="99"/>
        <v>1561.24</v>
      </c>
      <c r="M334" s="12">
        <f t="shared" si="100"/>
        <v>1561.24</v>
      </c>
      <c r="N334" s="12">
        <f t="shared" si="101"/>
        <v>1527.3</v>
      </c>
      <c r="O334" s="12">
        <f t="shared" si="102"/>
        <v>1527.3</v>
      </c>
      <c r="P334" s="12">
        <f t="shared" si="103"/>
        <v>1612.1499999999999</v>
      </c>
      <c r="Q334" s="30">
        <f t="shared" si="104"/>
        <v>1612.1499999999999</v>
      </c>
    </row>
    <row r="335" spans="1:17" ht="15.75" customHeight="1">
      <c r="A335" s="3">
        <v>74182</v>
      </c>
      <c r="B335" s="6" t="s">
        <v>332</v>
      </c>
      <c r="C335" s="12">
        <v>2293.8000000000002</v>
      </c>
      <c r="D335" s="12">
        <f t="shared" si="105"/>
        <v>2064.42</v>
      </c>
      <c r="E335" s="30">
        <f t="shared" si="106"/>
        <v>2179.11</v>
      </c>
      <c r="F335" s="30">
        <f t="shared" si="107"/>
        <v>1032.21</v>
      </c>
      <c r="G335" s="30">
        <f t="shared" si="108"/>
        <v>1032.21</v>
      </c>
      <c r="H335" s="30">
        <f t="shared" si="96"/>
        <v>1949.73</v>
      </c>
      <c r="I335" s="30">
        <f t="shared" si="97"/>
        <v>1949.73</v>
      </c>
      <c r="J335" s="30">
        <v>1032.21</v>
      </c>
      <c r="K335" s="12">
        <f t="shared" si="98"/>
        <v>2133.2340000000004</v>
      </c>
      <c r="L335" s="12">
        <f t="shared" si="99"/>
        <v>2110.2960000000003</v>
      </c>
      <c r="M335" s="12">
        <f t="shared" si="100"/>
        <v>2110.2960000000003</v>
      </c>
      <c r="N335" s="12">
        <f t="shared" si="101"/>
        <v>2064.42</v>
      </c>
      <c r="O335" s="12">
        <f t="shared" si="102"/>
        <v>2064.42</v>
      </c>
      <c r="P335" s="12">
        <f t="shared" si="103"/>
        <v>2179.11</v>
      </c>
      <c r="Q335" s="30">
        <f t="shared" si="104"/>
        <v>2179.11</v>
      </c>
    </row>
    <row r="336" spans="1:17" ht="15.75" customHeight="1">
      <c r="A336" s="2">
        <v>74185</v>
      </c>
      <c r="B336" s="6" t="s">
        <v>333</v>
      </c>
      <c r="C336" s="12">
        <v>2151.8000000000002</v>
      </c>
      <c r="D336" s="12">
        <f t="shared" si="105"/>
        <v>1936.6200000000001</v>
      </c>
      <c r="E336" s="30">
        <f t="shared" si="106"/>
        <v>2044.21</v>
      </c>
      <c r="F336" s="30">
        <f t="shared" si="107"/>
        <v>968.31000000000006</v>
      </c>
      <c r="G336" s="30">
        <f t="shared" si="108"/>
        <v>968.31000000000006</v>
      </c>
      <c r="H336" s="30">
        <f t="shared" si="96"/>
        <v>1829.0300000000002</v>
      </c>
      <c r="I336" s="30">
        <f t="shared" si="97"/>
        <v>1829.0300000000002</v>
      </c>
      <c r="J336" s="30">
        <v>968.31000000000006</v>
      </c>
      <c r="K336" s="12">
        <f t="shared" si="98"/>
        <v>2001.1740000000002</v>
      </c>
      <c r="L336" s="12">
        <f t="shared" si="99"/>
        <v>1979.6560000000002</v>
      </c>
      <c r="M336" s="12">
        <f t="shared" si="100"/>
        <v>1979.6560000000002</v>
      </c>
      <c r="N336" s="12">
        <f t="shared" si="101"/>
        <v>1936.6200000000001</v>
      </c>
      <c r="O336" s="12">
        <f t="shared" si="102"/>
        <v>1936.6200000000001</v>
      </c>
      <c r="P336" s="12">
        <f t="shared" si="103"/>
        <v>2044.21</v>
      </c>
      <c r="Q336" s="30">
        <f t="shared" si="104"/>
        <v>2044.21</v>
      </c>
    </row>
    <row r="337" spans="1:17" ht="15.75" customHeight="1">
      <c r="A337" s="3">
        <v>29581</v>
      </c>
      <c r="B337" s="7" t="s">
        <v>334</v>
      </c>
      <c r="C337" s="20">
        <v>146</v>
      </c>
      <c r="D337" s="12">
        <f t="shared" si="105"/>
        <v>131.4</v>
      </c>
      <c r="E337" s="30">
        <f t="shared" si="106"/>
        <v>138.69999999999999</v>
      </c>
      <c r="F337" s="30">
        <f t="shared" si="107"/>
        <v>65.7</v>
      </c>
      <c r="G337" s="30">
        <f t="shared" si="108"/>
        <v>65.7</v>
      </c>
      <c r="H337" s="30">
        <f t="shared" ref="H337:H379" si="109">0.85*C337</f>
        <v>124.1</v>
      </c>
      <c r="I337" s="30">
        <f t="shared" ref="I337:I379" si="110">0.85*C337</f>
        <v>124.1</v>
      </c>
      <c r="J337" s="30">
        <v>65.7</v>
      </c>
      <c r="K337" s="12">
        <f t="shared" ref="K337:K379" si="111">0.93*C337</f>
        <v>135.78</v>
      </c>
      <c r="L337" s="12">
        <f t="shared" ref="L337:L379" si="112">0.92*C337</f>
        <v>134.32</v>
      </c>
      <c r="M337" s="12">
        <f t="shared" ref="M337:M379" si="113">0.92*C337</f>
        <v>134.32</v>
      </c>
      <c r="N337" s="12">
        <f t="shared" ref="N337:N379" si="114">0.9*C337</f>
        <v>131.4</v>
      </c>
      <c r="O337" s="12">
        <f t="shared" ref="O337:O379" si="115">0.9*C337</f>
        <v>131.4</v>
      </c>
      <c r="P337" s="12">
        <f t="shared" ref="P337:P379" si="116">0.95*C337</f>
        <v>138.69999999999999</v>
      </c>
      <c r="Q337" s="30">
        <f t="shared" si="104"/>
        <v>138.69999999999999</v>
      </c>
    </row>
    <row r="338" spans="1:17" ht="15.75" customHeight="1">
      <c r="A338" s="3">
        <v>92507</v>
      </c>
      <c r="B338" s="7" t="s">
        <v>335</v>
      </c>
      <c r="C338" s="20">
        <v>166</v>
      </c>
      <c r="D338" s="12">
        <f t="shared" si="105"/>
        <v>149.4</v>
      </c>
      <c r="E338" s="30">
        <f t="shared" si="106"/>
        <v>157.69999999999999</v>
      </c>
      <c r="F338" s="30">
        <f t="shared" si="107"/>
        <v>74.7</v>
      </c>
      <c r="G338" s="30">
        <f t="shared" si="108"/>
        <v>74.7</v>
      </c>
      <c r="H338" s="30">
        <f t="shared" si="109"/>
        <v>141.1</v>
      </c>
      <c r="I338" s="30">
        <f t="shared" si="110"/>
        <v>141.1</v>
      </c>
      <c r="J338" s="30">
        <v>74.7</v>
      </c>
      <c r="K338" s="12">
        <f t="shared" si="111"/>
        <v>154.38</v>
      </c>
      <c r="L338" s="12">
        <f t="shared" si="112"/>
        <v>152.72</v>
      </c>
      <c r="M338" s="12">
        <f t="shared" si="113"/>
        <v>152.72</v>
      </c>
      <c r="N338" s="12">
        <f t="shared" si="114"/>
        <v>149.4</v>
      </c>
      <c r="O338" s="12">
        <f t="shared" si="115"/>
        <v>149.4</v>
      </c>
      <c r="P338" s="12">
        <f t="shared" si="116"/>
        <v>157.69999999999999</v>
      </c>
      <c r="Q338" s="30">
        <f t="shared" si="104"/>
        <v>157.69999999999999</v>
      </c>
    </row>
    <row r="339" spans="1:17" ht="15.75" customHeight="1">
      <c r="A339" s="3">
        <v>92521</v>
      </c>
      <c r="B339" s="7" t="s">
        <v>336</v>
      </c>
      <c r="C339" s="20">
        <v>276</v>
      </c>
      <c r="D339" s="12">
        <f t="shared" si="105"/>
        <v>248.4</v>
      </c>
      <c r="E339" s="30">
        <f t="shared" si="106"/>
        <v>262.2</v>
      </c>
      <c r="F339" s="30">
        <f t="shared" si="107"/>
        <v>124.2</v>
      </c>
      <c r="G339" s="30">
        <f t="shared" si="108"/>
        <v>124.2</v>
      </c>
      <c r="H339" s="30">
        <f t="shared" si="109"/>
        <v>234.6</v>
      </c>
      <c r="I339" s="30">
        <f t="shared" si="110"/>
        <v>234.6</v>
      </c>
      <c r="J339" s="30">
        <v>124.2</v>
      </c>
      <c r="K339" s="12">
        <f t="shared" si="111"/>
        <v>256.68</v>
      </c>
      <c r="L339" s="12">
        <f t="shared" si="112"/>
        <v>253.92000000000002</v>
      </c>
      <c r="M339" s="12">
        <f t="shared" si="113"/>
        <v>253.92000000000002</v>
      </c>
      <c r="N339" s="12">
        <f t="shared" si="114"/>
        <v>248.4</v>
      </c>
      <c r="O339" s="12">
        <f t="shared" si="115"/>
        <v>248.4</v>
      </c>
      <c r="P339" s="12">
        <f t="shared" si="116"/>
        <v>262.2</v>
      </c>
      <c r="Q339" s="30">
        <f t="shared" si="104"/>
        <v>262.2</v>
      </c>
    </row>
    <row r="340" spans="1:17" ht="15.75" customHeight="1">
      <c r="A340" s="3">
        <v>92522</v>
      </c>
      <c r="B340" s="7" t="s">
        <v>337</v>
      </c>
      <c r="C340" s="20">
        <v>225</v>
      </c>
      <c r="D340" s="12">
        <f t="shared" si="105"/>
        <v>202.5</v>
      </c>
      <c r="E340" s="30">
        <f t="shared" si="106"/>
        <v>213.75</v>
      </c>
      <c r="F340" s="30">
        <f t="shared" si="107"/>
        <v>101.25</v>
      </c>
      <c r="G340" s="30">
        <f t="shared" si="108"/>
        <v>101.25</v>
      </c>
      <c r="H340" s="30">
        <f t="shared" si="109"/>
        <v>191.25</v>
      </c>
      <c r="I340" s="30">
        <f t="shared" si="110"/>
        <v>191.25</v>
      </c>
      <c r="J340" s="30">
        <v>101.25</v>
      </c>
      <c r="K340" s="12">
        <f t="shared" si="111"/>
        <v>209.25</v>
      </c>
      <c r="L340" s="12">
        <f t="shared" si="112"/>
        <v>207</v>
      </c>
      <c r="M340" s="12">
        <f t="shared" si="113"/>
        <v>207</v>
      </c>
      <c r="N340" s="12">
        <f t="shared" si="114"/>
        <v>202.5</v>
      </c>
      <c r="O340" s="12">
        <f t="shared" si="115"/>
        <v>202.5</v>
      </c>
      <c r="P340" s="12">
        <f t="shared" si="116"/>
        <v>213.75</v>
      </c>
      <c r="Q340" s="30">
        <f t="shared" si="104"/>
        <v>213.75</v>
      </c>
    </row>
    <row r="341" spans="1:17" ht="15.75" customHeight="1">
      <c r="A341" s="3">
        <v>92523</v>
      </c>
      <c r="B341" s="7" t="s">
        <v>338</v>
      </c>
      <c r="C341" s="20">
        <v>460</v>
      </c>
      <c r="D341" s="12">
        <f t="shared" si="105"/>
        <v>414</v>
      </c>
      <c r="E341" s="30">
        <f t="shared" si="106"/>
        <v>437</v>
      </c>
      <c r="F341" s="30">
        <f t="shared" si="107"/>
        <v>207</v>
      </c>
      <c r="G341" s="30">
        <f t="shared" si="108"/>
        <v>207</v>
      </c>
      <c r="H341" s="30">
        <f t="shared" si="109"/>
        <v>391</v>
      </c>
      <c r="I341" s="30">
        <f t="shared" si="110"/>
        <v>391</v>
      </c>
      <c r="J341" s="30">
        <v>207</v>
      </c>
      <c r="K341" s="12">
        <f t="shared" si="111"/>
        <v>427.8</v>
      </c>
      <c r="L341" s="12">
        <f t="shared" si="112"/>
        <v>423.20000000000005</v>
      </c>
      <c r="M341" s="12">
        <f t="shared" si="113"/>
        <v>423.20000000000005</v>
      </c>
      <c r="N341" s="12">
        <f t="shared" si="114"/>
        <v>414</v>
      </c>
      <c r="O341" s="12">
        <f t="shared" si="115"/>
        <v>414</v>
      </c>
      <c r="P341" s="12">
        <f t="shared" si="116"/>
        <v>437</v>
      </c>
      <c r="Q341" s="30">
        <f t="shared" si="104"/>
        <v>437</v>
      </c>
    </row>
    <row r="342" spans="1:17" ht="15.75" customHeight="1">
      <c r="A342" s="3">
        <v>92526</v>
      </c>
      <c r="B342" s="7" t="s">
        <v>339</v>
      </c>
      <c r="C342" s="20">
        <v>166</v>
      </c>
      <c r="D342" s="12">
        <f t="shared" si="105"/>
        <v>149.4</v>
      </c>
      <c r="E342" s="30">
        <f t="shared" si="106"/>
        <v>157.69999999999999</v>
      </c>
      <c r="F342" s="30">
        <f t="shared" si="107"/>
        <v>74.7</v>
      </c>
      <c r="G342" s="30">
        <f t="shared" si="108"/>
        <v>74.7</v>
      </c>
      <c r="H342" s="30">
        <f t="shared" si="109"/>
        <v>141.1</v>
      </c>
      <c r="I342" s="30">
        <f t="shared" si="110"/>
        <v>141.1</v>
      </c>
      <c r="J342" s="30">
        <v>74.7</v>
      </c>
      <c r="K342" s="12">
        <f t="shared" si="111"/>
        <v>154.38</v>
      </c>
      <c r="L342" s="12">
        <f t="shared" si="112"/>
        <v>152.72</v>
      </c>
      <c r="M342" s="12">
        <f t="shared" si="113"/>
        <v>152.72</v>
      </c>
      <c r="N342" s="12">
        <f t="shared" si="114"/>
        <v>149.4</v>
      </c>
      <c r="O342" s="12">
        <f t="shared" si="115"/>
        <v>149.4</v>
      </c>
      <c r="P342" s="12">
        <f t="shared" si="116"/>
        <v>157.69999999999999</v>
      </c>
      <c r="Q342" s="30">
        <f t="shared" si="104"/>
        <v>157.69999999999999</v>
      </c>
    </row>
    <row r="343" spans="1:17" ht="15.75" customHeight="1">
      <c r="A343" s="3">
        <v>92610</v>
      </c>
      <c r="B343" s="7" t="s">
        <v>340</v>
      </c>
      <c r="C343" s="20">
        <v>172</v>
      </c>
      <c r="D343" s="12">
        <f t="shared" si="105"/>
        <v>154.80000000000001</v>
      </c>
      <c r="E343" s="30">
        <f t="shared" si="106"/>
        <v>163.4</v>
      </c>
      <c r="F343" s="30">
        <f t="shared" si="107"/>
        <v>77.400000000000006</v>
      </c>
      <c r="G343" s="30">
        <f t="shared" si="108"/>
        <v>77.400000000000006</v>
      </c>
      <c r="H343" s="30">
        <f t="shared" si="109"/>
        <v>146.19999999999999</v>
      </c>
      <c r="I343" s="30">
        <f t="shared" si="110"/>
        <v>146.19999999999999</v>
      </c>
      <c r="J343" s="30">
        <v>77.400000000000006</v>
      </c>
      <c r="K343" s="12">
        <f t="shared" si="111"/>
        <v>159.96</v>
      </c>
      <c r="L343" s="12">
        <f t="shared" si="112"/>
        <v>158.24</v>
      </c>
      <c r="M343" s="12">
        <f t="shared" si="113"/>
        <v>158.24</v>
      </c>
      <c r="N343" s="12">
        <f t="shared" si="114"/>
        <v>154.80000000000001</v>
      </c>
      <c r="O343" s="12">
        <f t="shared" si="115"/>
        <v>154.80000000000001</v>
      </c>
      <c r="P343" s="12">
        <f t="shared" si="116"/>
        <v>163.4</v>
      </c>
      <c r="Q343" s="30">
        <f t="shared" si="104"/>
        <v>163.4</v>
      </c>
    </row>
    <row r="344" spans="1:17" ht="15.75" customHeight="1">
      <c r="A344" s="3">
        <v>92611</v>
      </c>
      <c r="B344" s="7" t="s">
        <v>341</v>
      </c>
      <c r="C344" s="20">
        <v>293</v>
      </c>
      <c r="D344" s="12">
        <f t="shared" si="105"/>
        <v>263.7</v>
      </c>
      <c r="E344" s="30">
        <f t="shared" si="106"/>
        <v>278.34999999999997</v>
      </c>
      <c r="F344" s="30">
        <f t="shared" si="107"/>
        <v>131.85</v>
      </c>
      <c r="G344" s="30">
        <f t="shared" si="108"/>
        <v>131.85</v>
      </c>
      <c r="H344" s="30">
        <f t="shared" si="109"/>
        <v>249.04999999999998</v>
      </c>
      <c r="I344" s="30">
        <f t="shared" si="110"/>
        <v>249.04999999999998</v>
      </c>
      <c r="J344" s="30">
        <v>131.85</v>
      </c>
      <c r="K344" s="12">
        <f t="shared" si="111"/>
        <v>272.49</v>
      </c>
      <c r="L344" s="12">
        <f t="shared" si="112"/>
        <v>269.56</v>
      </c>
      <c r="M344" s="12">
        <f t="shared" si="113"/>
        <v>269.56</v>
      </c>
      <c r="N344" s="12">
        <f t="shared" si="114"/>
        <v>263.7</v>
      </c>
      <c r="O344" s="12">
        <f t="shared" si="115"/>
        <v>263.7</v>
      </c>
      <c r="P344" s="12">
        <f t="shared" si="116"/>
        <v>278.34999999999997</v>
      </c>
      <c r="Q344" s="30">
        <f t="shared" si="104"/>
        <v>278.34999999999997</v>
      </c>
    </row>
    <row r="345" spans="1:17" ht="15.75" customHeight="1">
      <c r="A345" s="3">
        <v>95992</v>
      </c>
      <c r="B345" s="7" t="s">
        <v>342</v>
      </c>
      <c r="C345" s="20">
        <v>72</v>
      </c>
      <c r="D345" s="12">
        <f t="shared" si="105"/>
        <v>64.8</v>
      </c>
      <c r="E345" s="30">
        <f t="shared" si="106"/>
        <v>68.399999999999991</v>
      </c>
      <c r="F345" s="30">
        <f t="shared" si="107"/>
        <v>32.4</v>
      </c>
      <c r="G345" s="30">
        <f t="shared" si="108"/>
        <v>32.4</v>
      </c>
      <c r="H345" s="30">
        <f t="shared" si="109"/>
        <v>61.199999999999996</v>
      </c>
      <c r="I345" s="30">
        <f t="shared" si="110"/>
        <v>61.199999999999996</v>
      </c>
      <c r="J345" s="30">
        <v>32.4</v>
      </c>
      <c r="K345" s="12">
        <f t="shared" si="111"/>
        <v>66.960000000000008</v>
      </c>
      <c r="L345" s="12">
        <f t="shared" si="112"/>
        <v>66.240000000000009</v>
      </c>
      <c r="M345" s="12">
        <f t="shared" si="113"/>
        <v>66.240000000000009</v>
      </c>
      <c r="N345" s="12">
        <f t="shared" si="114"/>
        <v>64.8</v>
      </c>
      <c r="O345" s="12">
        <f t="shared" si="115"/>
        <v>64.8</v>
      </c>
      <c r="P345" s="12">
        <f t="shared" si="116"/>
        <v>68.399999999999991</v>
      </c>
      <c r="Q345" s="30">
        <f t="shared" si="104"/>
        <v>68.399999999999991</v>
      </c>
    </row>
    <row r="346" spans="1:17" ht="15.75" customHeight="1">
      <c r="A346" s="3">
        <v>97110</v>
      </c>
      <c r="B346" s="7" t="s">
        <v>139</v>
      </c>
      <c r="C346" s="20">
        <v>104</v>
      </c>
      <c r="D346" s="12">
        <f t="shared" si="105"/>
        <v>93.600000000000009</v>
      </c>
      <c r="E346" s="30">
        <f t="shared" si="106"/>
        <v>98.8</v>
      </c>
      <c r="F346" s="30">
        <f t="shared" si="107"/>
        <v>46.800000000000004</v>
      </c>
      <c r="G346" s="30">
        <f t="shared" si="108"/>
        <v>46.800000000000004</v>
      </c>
      <c r="H346" s="30">
        <f t="shared" si="109"/>
        <v>88.399999999999991</v>
      </c>
      <c r="I346" s="30">
        <f t="shared" si="110"/>
        <v>88.399999999999991</v>
      </c>
      <c r="J346" s="30">
        <v>46.800000000000004</v>
      </c>
      <c r="K346" s="12">
        <f t="shared" si="111"/>
        <v>96.72</v>
      </c>
      <c r="L346" s="12">
        <f t="shared" si="112"/>
        <v>95.68</v>
      </c>
      <c r="M346" s="12">
        <f t="shared" si="113"/>
        <v>95.68</v>
      </c>
      <c r="N346" s="12">
        <f t="shared" si="114"/>
        <v>93.600000000000009</v>
      </c>
      <c r="O346" s="12">
        <f t="shared" si="115"/>
        <v>93.600000000000009</v>
      </c>
      <c r="P346" s="12">
        <f t="shared" si="116"/>
        <v>98.8</v>
      </c>
      <c r="Q346" s="30">
        <f t="shared" si="104"/>
        <v>98.8</v>
      </c>
    </row>
    <row r="347" spans="1:17" ht="15.75" customHeight="1">
      <c r="A347" s="3">
        <v>97112</v>
      </c>
      <c r="B347" s="7" t="s">
        <v>343</v>
      </c>
      <c r="C347" s="20">
        <v>45</v>
      </c>
      <c r="D347" s="12">
        <f t="shared" si="105"/>
        <v>40.5</v>
      </c>
      <c r="E347" s="30">
        <f t="shared" si="106"/>
        <v>42.75</v>
      </c>
      <c r="F347" s="30">
        <f t="shared" si="107"/>
        <v>20.25</v>
      </c>
      <c r="G347" s="30">
        <f t="shared" si="108"/>
        <v>20.25</v>
      </c>
      <c r="H347" s="30">
        <f t="shared" si="109"/>
        <v>38.25</v>
      </c>
      <c r="I347" s="30">
        <f t="shared" si="110"/>
        <v>38.25</v>
      </c>
      <c r="J347" s="30">
        <v>20.25</v>
      </c>
      <c r="K347" s="12">
        <f t="shared" si="111"/>
        <v>41.85</v>
      </c>
      <c r="L347" s="12">
        <f t="shared" si="112"/>
        <v>41.4</v>
      </c>
      <c r="M347" s="12">
        <f t="shared" si="113"/>
        <v>41.4</v>
      </c>
      <c r="N347" s="12">
        <f t="shared" si="114"/>
        <v>40.5</v>
      </c>
      <c r="O347" s="12">
        <f t="shared" si="115"/>
        <v>40.5</v>
      </c>
      <c r="P347" s="12">
        <f t="shared" si="116"/>
        <v>42.75</v>
      </c>
      <c r="Q347" s="30">
        <f t="shared" si="104"/>
        <v>42.75</v>
      </c>
    </row>
    <row r="348" spans="1:17" ht="15.75" customHeight="1">
      <c r="A348" s="3">
        <v>97116</v>
      </c>
      <c r="B348" s="7" t="s">
        <v>344</v>
      </c>
      <c r="C348" s="20">
        <v>104</v>
      </c>
      <c r="D348" s="12">
        <f t="shared" si="105"/>
        <v>93.600000000000009</v>
      </c>
      <c r="E348" s="30">
        <f t="shared" si="106"/>
        <v>98.8</v>
      </c>
      <c r="F348" s="30">
        <f t="shared" si="107"/>
        <v>46.800000000000004</v>
      </c>
      <c r="G348" s="30">
        <f t="shared" si="108"/>
        <v>46.800000000000004</v>
      </c>
      <c r="H348" s="30">
        <f t="shared" si="109"/>
        <v>88.399999999999991</v>
      </c>
      <c r="I348" s="30">
        <f t="shared" si="110"/>
        <v>88.399999999999991</v>
      </c>
      <c r="J348" s="30">
        <v>46.800000000000004</v>
      </c>
      <c r="K348" s="12">
        <f t="shared" si="111"/>
        <v>96.72</v>
      </c>
      <c r="L348" s="12">
        <f t="shared" si="112"/>
        <v>95.68</v>
      </c>
      <c r="M348" s="12">
        <f t="shared" si="113"/>
        <v>95.68</v>
      </c>
      <c r="N348" s="12">
        <f t="shared" si="114"/>
        <v>93.600000000000009</v>
      </c>
      <c r="O348" s="12">
        <f t="shared" si="115"/>
        <v>93.600000000000009</v>
      </c>
      <c r="P348" s="12">
        <f t="shared" si="116"/>
        <v>98.8</v>
      </c>
      <c r="Q348" s="30">
        <f t="shared" si="104"/>
        <v>98.8</v>
      </c>
    </row>
    <row r="349" spans="1:17" ht="15.75" customHeight="1">
      <c r="A349" s="3">
        <v>97161</v>
      </c>
      <c r="B349" s="7" t="s">
        <v>345</v>
      </c>
      <c r="C349" s="20">
        <v>179</v>
      </c>
      <c r="D349" s="12">
        <f t="shared" si="105"/>
        <v>161.1</v>
      </c>
      <c r="E349" s="30">
        <f t="shared" si="106"/>
        <v>170.04999999999998</v>
      </c>
      <c r="F349" s="30">
        <f t="shared" si="107"/>
        <v>80.55</v>
      </c>
      <c r="G349" s="30">
        <f t="shared" si="108"/>
        <v>80.55</v>
      </c>
      <c r="H349" s="30">
        <f t="shared" si="109"/>
        <v>152.15</v>
      </c>
      <c r="I349" s="30">
        <f t="shared" si="110"/>
        <v>152.15</v>
      </c>
      <c r="J349" s="30">
        <v>80.55</v>
      </c>
      <c r="K349" s="12">
        <f t="shared" si="111"/>
        <v>166.47</v>
      </c>
      <c r="L349" s="12">
        <f t="shared" si="112"/>
        <v>164.68</v>
      </c>
      <c r="M349" s="12">
        <f t="shared" si="113"/>
        <v>164.68</v>
      </c>
      <c r="N349" s="12">
        <f t="shared" si="114"/>
        <v>161.1</v>
      </c>
      <c r="O349" s="12">
        <f t="shared" si="115"/>
        <v>161.1</v>
      </c>
      <c r="P349" s="12">
        <f t="shared" si="116"/>
        <v>170.04999999999998</v>
      </c>
      <c r="Q349" s="30">
        <f t="shared" si="104"/>
        <v>170.04999999999998</v>
      </c>
    </row>
    <row r="350" spans="1:17" ht="15.75" customHeight="1">
      <c r="A350" s="3">
        <v>97162</v>
      </c>
      <c r="B350" s="7" t="s">
        <v>346</v>
      </c>
      <c r="C350" s="20">
        <v>205</v>
      </c>
      <c r="D350" s="12">
        <f t="shared" si="105"/>
        <v>184.5</v>
      </c>
      <c r="E350" s="30">
        <f t="shared" si="106"/>
        <v>194.75</v>
      </c>
      <c r="F350" s="30">
        <f t="shared" si="107"/>
        <v>92.25</v>
      </c>
      <c r="G350" s="30">
        <f t="shared" si="108"/>
        <v>92.25</v>
      </c>
      <c r="H350" s="30">
        <f t="shared" si="109"/>
        <v>174.25</v>
      </c>
      <c r="I350" s="30">
        <f t="shared" si="110"/>
        <v>174.25</v>
      </c>
      <c r="J350" s="30">
        <v>92.25</v>
      </c>
      <c r="K350" s="12">
        <f t="shared" si="111"/>
        <v>190.65</v>
      </c>
      <c r="L350" s="12">
        <f t="shared" si="112"/>
        <v>188.6</v>
      </c>
      <c r="M350" s="12">
        <f t="shared" si="113"/>
        <v>188.6</v>
      </c>
      <c r="N350" s="12">
        <f t="shared" si="114"/>
        <v>184.5</v>
      </c>
      <c r="O350" s="12">
        <f t="shared" si="115"/>
        <v>184.5</v>
      </c>
      <c r="P350" s="12">
        <f t="shared" si="116"/>
        <v>194.75</v>
      </c>
      <c r="Q350" s="30">
        <f t="shared" si="104"/>
        <v>194.75</v>
      </c>
    </row>
    <row r="351" spans="1:17" ht="15.75" customHeight="1">
      <c r="A351" s="3">
        <v>97163</v>
      </c>
      <c r="B351" s="7" t="s">
        <v>347</v>
      </c>
      <c r="C351" s="20">
        <v>233</v>
      </c>
      <c r="D351" s="12">
        <f t="shared" si="105"/>
        <v>209.70000000000002</v>
      </c>
      <c r="E351" s="30">
        <f t="shared" si="106"/>
        <v>221.35</v>
      </c>
      <c r="F351" s="30">
        <f t="shared" si="107"/>
        <v>104.85000000000001</v>
      </c>
      <c r="G351" s="30">
        <f t="shared" si="108"/>
        <v>104.85000000000001</v>
      </c>
      <c r="H351" s="30">
        <f t="shared" si="109"/>
        <v>198.04999999999998</v>
      </c>
      <c r="I351" s="30">
        <f t="shared" si="110"/>
        <v>198.04999999999998</v>
      </c>
      <c r="J351" s="30">
        <v>104.85000000000001</v>
      </c>
      <c r="K351" s="12">
        <f t="shared" si="111"/>
        <v>216.69</v>
      </c>
      <c r="L351" s="12">
        <f t="shared" si="112"/>
        <v>214.36</v>
      </c>
      <c r="M351" s="12">
        <f t="shared" si="113"/>
        <v>214.36</v>
      </c>
      <c r="N351" s="12">
        <f t="shared" si="114"/>
        <v>209.70000000000002</v>
      </c>
      <c r="O351" s="12">
        <f t="shared" si="115"/>
        <v>209.70000000000002</v>
      </c>
      <c r="P351" s="12">
        <f t="shared" si="116"/>
        <v>221.35</v>
      </c>
      <c r="Q351" s="30">
        <f t="shared" si="104"/>
        <v>221.35</v>
      </c>
    </row>
    <row r="352" spans="1:17" ht="15.75" customHeight="1">
      <c r="A352" s="3">
        <v>97164</v>
      </c>
      <c r="B352" s="7" t="s">
        <v>348</v>
      </c>
      <c r="C352" s="20">
        <v>147</v>
      </c>
      <c r="D352" s="12">
        <f t="shared" si="105"/>
        <v>132.30000000000001</v>
      </c>
      <c r="E352" s="30">
        <f t="shared" si="106"/>
        <v>139.65</v>
      </c>
      <c r="F352" s="30">
        <f t="shared" si="107"/>
        <v>66.150000000000006</v>
      </c>
      <c r="G352" s="30">
        <f t="shared" si="108"/>
        <v>66.150000000000006</v>
      </c>
      <c r="H352" s="30">
        <f t="shared" si="109"/>
        <v>124.95</v>
      </c>
      <c r="I352" s="30">
        <f t="shared" si="110"/>
        <v>124.95</v>
      </c>
      <c r="J352" s="30">
        <v>66.150000000000006</v>
      </c>
      <c r="K352" s="12">
        <f t="shared" si="111"/>
        <v>136.71</v>
      </c>
      <c r="L352" s="12">
        <f t="shared" si="112"/>
        <v>135.24</v>
      </c>
      <c r="M352" s="12">
        <f t="shared" si="113"/>
        <v>135.24</v>
      </c>
      <c r="N352" s="12">
        <f t="shared" si="114"/>
        <v>132.30000000000001</v>
      </c>
      <c r="O352" s="12">
        <f t="shared" si="115"/>
        <v>132.30000000000001</v>
      </c>
      <c r="P352" s="12">
        <f t="shared" si="116"/>
        <v>139.65</v>
      </c>
      <c r="Q352" s="30">
        <f t="shared" si="104"/>
        <v>139.65</v>
      </c>
    </row>
    <row r="353" spans="1:17" ht="15.75" customHeight="1">
      <c r="A353" s="3">
        <v>97165</v>
      </c>
      <c r="B353" s="7" t="s">
        <v>349</v>
      </c>
      <c r="C353" s="20">
        <v>166</v>
      </c>
      <c r="D353" s="12">
        <f t="shared" si="105"/>
        <v>149.4</v>
      </c>
      <c r="E353" s="30">
        <f t="shared" si="106"/>
        <v>157.69999999999999</v>
      </c>
      <c r="F353" s="30">
        <f t="shared" si="107"/>
        <v>74.7</v>
      </c>
      <c r="G353" s="30">
        <f t="shared" si="108"/>
        <v>74.7</v>
      </c>
      <c r="H353" s="30">
        <f t="shared" si="109"/>
        <v>141.1</v>
      </c>
      <c r="I353" s="30">
        <f t="shared" si="110"/>
        <v>141.1</v>
      </c>
      <c r="J353" s="30">
        <v>74.7</v>
      </c>
      <c r="K353" s="12">
        <f t="shared" si="111"/>
        <v>154.38</v>
      </c>
      <c r="L353" s="12">
        <f t="shared" si="112"/>
        <v>152.72</v>
      </c>
      <c r="M353" s="12">
        <f t="shared" si="113"/>
        <v>152.72</v>
      </c>
      <c r="N353" s="12">
        <f t="shared" si="114"/>
        <v>149.4</v>
      </c>
      <c r="O353" s="12">
        <f t="shared" si="115"/>
        <v>149.4</v>
      </c>
      <c r="P353" s="12">
        <f t="shared" si="116"/>
        <v>157.69999999999999</v>
      </c>
      <c r="Q353" s="30">
        <f t="shared" si="104"/>
        <v>157.69999999999999</v>
      </c>
    </row>
    <row r="354" spans="1:17" ht="15.75" customHeight="1">
      <c r="A354" s="3">
        <v>97166</v>
      </c>
      <c r="B354" s="7" t="s">
        <v>350</v>
      </c>
      <c r="C354" s="20">
        <v>191</v>
      </c>
      <c r="D354" s="12">
        <f t="shared" si="105"/>
        <v>171.9</v>
      </c>
      <c r="E354" s="30">
        <f t="shared" si="106"/>
        <v>181.45</v>
      </c>
      <c r="F354" s="30">
        <f>MIN(G354:Q354)</f>
        <v>85.95</v>
      </c>
      <c r="G354" s="30">
        <f t="shared" si="108"/>
        <v>85.95</v>
      </c>
      <c r="H354" s="30">
        <f t="shared" si="109"/>
        <v>162.35</v>
      </c>
      <c r="I354" s="30">
        <f t="shared" si="110"/>
        <v>162.35</v>
      </c>
      <c r="J354" s="30">
        <v>85.95</v>
      </c>
      <c r="K354" s="12">
        <f t="shared" si="111"/>
        <v>177.63</v>
      </c>
      <c r="L354" s="12">
        <f t="shared" si="112"/>
        <v>175.72</v>
      </c>
      <c r="M354" s="12">
        <f t="shared" si="113"/>
        <v>175.72</v>
      </c>
      <c r="N354" s="12">
        <f t="shared" si="114"/>
        <v>171.9</v>
      </c>
      <c r="O354" s="12">
        <f t="shared" si="115"/>
        <v>171.9</v>
      </c>
      <c r="P354" s="12">
        <f t="shared" si="116"/>
        <v>181.45</v>
      </c>
      <c r="Q354" s="30">
        <f t="shared" si="104"/>
        <v>181.45</v>
      </c>
    </row>
    <row r="355" spans="1:17" ht="15.75" customHeight="1">
      <c r="A355" s="3">
        <v>97167</v>
      </c>
      <c r="B355" s="7" t="s">
        <v>351</v>
      </c>
      <c r="C355" s="20">
        <v>215</v>
      </c>
      <c r="D355" s="12">
        <f t="shared" si="105"/>
        <v>193.5</v>
      </c>
      <c r="E355" s="30">
        <f t="shared" si="106"/>
        <v>204.25</v>
      </c>
      <c r="F355" s="30">
        <f t="shared" si="107"/>
        <v>96.75</v>
      </c>
      <c r="G355" s="30">
        <f t="shared" si="108"/>
        <v>96.75</v>
      </c>
      <c r="H355" s="30">
        <f t="shared" si="109"/>
        <v>182.75</v>
      </c>
      <c r="I355" s="30">
        <f t="shared" si="110"/>
        <v>182.75</v>
      </c>
      <c r="J355" s="30">
        <v>96.75</v>
      </c>
      <c r="K355" s="12">
        <f t="shared" si="111"/>
        <v>199.95000000000002</v>
      </c>
      <c r="L355" s="12">
        <f t="shared" si="112"/>
        <v>197.8</v>
      </c>
      <c r="M355" s="12">
        <f t="shared" si="113"/>
        <v>197.8</v>
      </c>
      <c r="N355" s="12">
        <f t="shared" si="114"/>
        <v>193.5</v>
      </c>
      <c r="O355" s="12">
        <f t="shared" si="115"/>
        <v>193.5</v>
      </c>
      <c r="P355" s="12">
        <f t="shared" si="116"/>
        <v>204.25</v>
      </c>
      <c r="Q355" s="30">
        <f t="shared" si="104"/>
        <v>204.25</v>
      </c>
    </row>
    <row r="356" spans="1:17" ht="15.75" customHeight="1">
      <c r="A356" s="3">
        <v>97168</v>
      </c>
      <c r="B356" s="7" t="s">
        <v>352</v>
      </c>
      <c r="C356" s="20">
        <v>147</v>
      </c>
      <c r="D356" s="12">
        <f t="shared" si="105"/>
        <v>132.30000000000001</v>
      </c>
      <c r="E356" s="30">
        <f t="shared" si="106"/>
        <v>139.65</v>
      </c>
      <c r="F356" s="30">
        <f t="shared" si="107"/>
        <v>66.150000000000006</v>
      </c>
      <c r="G356" s="30">
        <f t="shared" si="108"/>
        <v>66.150000000000006</v>
      </c>
      <c r="H356" s="30">
        <f t="shared" si="109"/>
        <v>124.95</v>
      </c>
      <c r="I356" s="30">
        <f t="shared" si="110"/>
        <v>124.95</v>
      </c>
      <c r="J356" s="30">
        <v>66.150000000000006</v>
      </c>
      <c r="K356" s="12">
        <f t="shared" si="111"/>
        <v>136.71</v>
      </c>
      <c r="L356" s="12">
        <f t="shared" si="112"/>
        <v>135.24</v>
      </c>
      <c r="M356" s="12">
        <f t="shared" si="113"/>
        <v>135.24</v>
      </c>
      <c r="N356" s="12">
        <f t="shared" si="114"/>
        <v>132.30000000000001</v>
      </c>
      <c r="O356" s="12">
        <f t="shared" si="115"/>
        <v>132.30000000000001</v>
      </c>
      <c r="P356" s="12">
        <f t="shared" si="116"/>
        <v>139.65</v>
      </c>
      <c r="Q356" s="30">
        <f t="shared" si="104"/>
        <v>139.65</v>
      </c>
    </row>
    <row r="357" spans="1:17" ht="15.75" customHeight="1">
      <c r="A357" s="3">
        <v>97530</v>
      </c>
      <c r="B357" s="7" t="s">
        <v>353</v>
      </c>
      <c r="C357" s="20">
        <v>54</v>
      </c>
      <c r="D357" s="12">
        <f t="shared" si="105"/>
        <v>48.6</v>
      </c>
      <c r="E357" s="30">
        <f t="shared" si="106"/>
        <v>51.3</v>
      </c>
      <c r="F357" s="30">
        <f t="shared" si="107"/>
        <v>24.3</v>
      </c>
      <c r="G357" s="30">
        <f t="shared" si="108"/>
        <v>24.3</v>
      </c>
      <c r="H357" s="30">
        <f t="shared" si="109"/>
        <v>45.9</v>
      </c>
      <c r="I357" s="30">
        <f t="shared" si="110"/>
        <v>45.9</v>
      </c>
      <c r="J357" s="30">
        <v>24.3</v>
      </c>
      <c r="K357" s="12">
        <f t="shared" si="111"/>
        <v>50.220000000000006</v>
      </c>
      <c r="L357" s="12">
        <f t="shared" si="112"/>
        <v>49.68</v>
      </c>
      <c r="M357" s="12">
        <f t="shared" si="113"/>
        <v>49.68</v>
      </c>
      <c r="N357" s="12">
        <f t="shared" si="114"/>
        <v>48.6</v>
      </c>
      <c r="O357" s="12">
        <f t="shared" si="115"/>
        <v>48.6</v>
      </c>
      <c r="P357" s="12">
        <f t="shared" si="116"/>
        <v>51.3</v>
      </c>
      <c r="Q357" s="30">
        <f t="shared" si="104"/>
        <v>51.3</v>
      </c>
    </row>
    <row r="358" spans="1:17" ht="15.75" customHeight="1">
      <c r="A358" s="3">
        <v>97535</v>
      </c>
      <c r="B358" s="7" t="s">
        <v>354</v>
      </c>
      <c r="C358" s="20">
        <v>54</v>
      </c>
      <c r="D358" s="12">
        <f t="shared" si="105"/>
        <v>48.6</v>
      </c>
      <c r="E358" s="30">
        <f t="shared" si="106"/>
        <v>51.3</v>
      </c>
      <c r="F358" s="30">
        <f t="shared" si="107"/>
        <v>24.3</v>
      </c>
      <c r="G358" s="30">
        <f t="shared" si="108"/>
        <v>24.3</v>
      </c>
      <c r="H358" s="30">
        <f t="shared" si="109"/>
        <v>45.9</v>
      </c>
      <c r="I358" s="30">
        <f t="shared" si="110"/>
        <v>45.9</v>
      </c>
      <c r="J358" s="30">
        <v>24.3</v>
      </c>
      <c r="K358" s="12">
        <f t="shared" si="111"/>
        <v>50.220000000000006</v>
      </c>
      <c r="L358" s="12">
        <f t="shared" si="112"/>
        <v>49.68</v>
      </c>
      <c r="M358" s="12">
        <f t="shared" si="113"/>
        <v>49.68</v>
      </c>
      <c r="N358" s="12">
        <f t="shared" si="114"/>
        <v>48.6</v>
      </c>
      <c r="O358" s="12">
        <f t="shared" si="115"/>
        <v>48.6</v>
      </c>
      <c r="P358" s="12">
        <f t="shared" si="116"/>
        <v>51.3</v>
      </c>
      <c r="Q358" s="30">
        <f t="shared" si="104"/>
        <v>51.3</v>
      </c>
    </row>
    <row r="359" spans="1:17" ht="15.75" customHeight="1">
      <c r="A359" s="3">
        <v>97597</v>
      </c>
      <c r="B359" s="7" t="s">
        <v>355</v>
      </c>
      <c r="C359" s="20">
        <v>549</v>
      </c>
      <c r="D359" s="12">
        <f t="shared" si="105"/>
        <v>494.1</v>
      </c>
      <c r="E359" s="30">
        <f t="shared" si="106"/>
        <v>521.54999999999995</v>
      </c>
      <c r="F359" s="30">
        <f t="shared" si="107"/>
        <v>247.05</v>
      </c>
      <c r="G359" s="30">
        <f t="shared" si="108"/>
        <v>247.05</v>
      </c>
      <c r="H359" s="30">
        <f t="shared" si="109"/>
        <v>466.65</v>
      </c>
      <c r="I359" s="30">
        <f t="shared" si="110"/>
        <v>466.65</v>
      </c>
      <c r="J359" s="30">
        <v>247.05</v>
      </c>
      <c r="K359" s="12">
        <f t="shared" si="111"/>
        <v>510.57000000000005</v>
      </c>
      <c r="L359" s="12">
        <f t="shared" si="112"/>
        <v>505.08000000000004</v>
      </c>
      <c r="M359" s="12">
        <f t="shared" si="113"/>
        <v>505.08000000000004</v>
      </c>
      <c r="N359" s="12">
        <f t="shared" si="114"/>
        <v>494.1</v>
      </c>
      <c r="O359" s="12">
        <f t="shared" si="115"/>
        <v>494.1</v>
      </c>
      <c r="P359" s="12">
        <f t="shared" si="116"/>
        <v>521.54999999999995</v>
      </c>
      <c r="Q359" s="30">
        <f t="shared" si="104"/>
        <v>521.54999999999995</v>
      </c>
    </row>
    <row r="360" spans="1:17" ht="15.75" customHeight="1">
      <c r="A360" s="3">
        <v>97598</v>
      </c>
      <c r="B360" s="7" t="s">
        <v>356</v>
      </c>
      <c r="C360" s="20">
        <v>275</v>
      </c>
      <c r="D360" s="12">
        <f t="shared" si="105"/>
        <v>247.5</v>
      </c>
      <c r="E360" s="30">
        <f t="shared" si="106"/>
        <v>261.25</v>
      </c>
      <c r="F360" s="30">
        <f t="shared" si="107"/>
        <v>123.75</v>
      </c>
      <c r="G360" s="30">
        <f t="shared" si="108"/>
        <v>123.75</v>
      </c>
      <c r="H360" s="30">
        <f t="shared" si="109"/>
        <v>233.75</v>
      </c>
      <c r="I360" s="30">
        <f t="shared" si="110"/>
        <v>233.75</v>
      </c>
      <c r="J360" s="30">
        <v>123.75</v>
      </c>
      <c r="K360" s="12">
        <f t="shared" si="111"/>
        <v>255.75</v>
      </c>
      <c r="L360" s="12">
        <f t="shared" si="112"/>
        <v>253</v>
      </c>
      <c r="M360" s="12">
        <f t="shared" si="113"/>
        <v>253</v>
      </c>
      <c r="N360" s="12">
        <f t="shared" si="114"/>
        <v>247.5</v>
      </c>
      <c r="O360" s="12">
        <f t="shared" si="115"/>
        <v>247.5</v>
      </c>
      <c r="P360" s="12">
        <f t="shared" si="116"/>
        <v>261.25</v>
      </c>
      <c r="Q360" s="30">
        <f t="shared" si="104"/>
        <v>261.25</v>
      </c>
    </row>
    <row r="361" spans="1:17" ht="15.75" customHeight="1">
      <c r="A361" s="3">
        <v>97602</v>
      </c>
      <c r="B361" s="7" t="s">
        <v>357</v>
      </c>
      <c r="C361" s="20">
        <v>549</v>
      </c>
      <c r="D361" s="12">
        <f t="shared" si="105"/>
        <v>494.1</v>
      </c>
      <c r="E361" s="30">
        <f t="shared" si="106"/>
        <v>521.54999999999995</v>
      </c>
      <c r="F361" s="30">
        <f t="shared" si="107"/>
        <v>247.05</v>
      </c>
      <c r="G361" s="30">
        <f t="shared" si="108"/>
        <v>247.05</v>
      </c>
      <c r="H361" s="30">
        <f t="shared" si="109"/>
        <v>466.65</v>
      </c>
      <c r="I361" s="30">
        <f t="shared" si="110"/>
        <v>466.65</v>
      </c>
      <c r="J361" s="30">
        <v>247.05</v>
      </c>
      <c r="K361" s="12">
        <f t="shared" si="111"/>
        <v>510.57000000000005</v>
      </c>
      <c r="L361" s="12">
        <f t="shared" si="112"/>
        <v>505.08000000000004</v>
      </c>
      <c r="M361" s="12">
        <f t="shared" si="113"/>
        <v>505.08000000000004</v>
      </c>
      <c r="N361" s="12">
        <f t="shared" si="114"/>
        <v>494.1</v>
      </c>
      <c r="O361" s="12">
        <f t="shared" si="115"/>
        <v>494.1</v>
      </c>
      <c r="P361" s="12">
        <f t="shared" si="116"/>
        <v>521.54999999999995</v>
      </c>
      <c r="Q361" s="30">
        <f t="shared" si="104"/>
        <v>521.54999999999995</v>
      </c>
    </row>
    <row r="362" spans="1:17" ht="15.75" customHeight="1">
      <c r="A362" s="3">
        <v>97605</v>
      </c>
      <c r="B362" s="7" t="s">
        <v>358</v>
      </c>
      <c r="C362" s="20">
        <v>291</v>
      </c>
      <c r="D362" s="12">
        <f t="shared" si="105"/>
        <v>261.90000000000003</v>
      </c>
      <c r="E362" s="30">
        <f t="shared" si="106"/>
        <v>276.45</v>
      </c>
      <c r="F362" s="30">
        <f t="shared" si="107"/>
        <v>130.95000000000002</v>
      </c>
      <c r="G362" s="30">
        <f t="shared" si="108"/>
        <v>130.95000000000002</v>
      </c>
      <c r="H362" s="30">
        <f t="shared" si="109"/>
        <v>247.35</v>
      </c>
      <c r="I362" s="30">
        <f t="shared" si="110"/>
        <v>247.35</v>
      </c>
      <c r="J362" s="30">
        <v>130.95000000000002</v>
      </c>
      <c r="K362" s="12">
        <f t="shared" si="111"/>
        <v>270.63</v>
      </c>
      <c r="L362" s="12">
        <f t="shared" si="112"/>
        <v>267.72000000000003</v>
      </c>
      <c r="M362" s="12">
        <f t="shared" si="113"/>
        <v>267.72000000000003</v>
      </c>
      <c r="N362" s="12">
        <f t="shared" si="114"/>
        <v>261.90000000000003</v>
      </c>
      <c r="O362" s="12">
        <f t="shared" si="115"/>
        <v>261.90000000000003</v>
      </c>
      <c r="P362" s="12">
        <f t="shared" si="116"/>
        <v>276.45</v>
      </c>
      <c r="Q362" s="30">
        <f t="shared" si="104"/>
        <v>276.45</v>
      </c>
    </row>
    <row r="363" spans="1:17" ht="15.75" customHeight="1">
      <c r="A363" s="3">
        <v>97606</v>
      </c>
      <c r="B363" s="7" t="s">
        <v>359</v>
      </c>
      <c r="C363" s="20">
        <v>291</v>
      </c>
      <c r="D363" s="12">
        <f t="shared" si="105"/>
        <v>261.90000000000003</v>
      </c>
      <c r="E363" s="30">
        <f t="shared" si="106"/>
        <v>276.45</v>
      </c>
      <c r="F363" s="30">
        <f t="shared" si="107"/>
        <v>130.95000000000002</v>
      </c>
      <c r="G363" s="30">
        <f t="shared" si="108"/>
        <v>130.95000000000002</v>
      </c>
      <c r="H363" s="30">
        <f t="shared" si="109"/>
        <v>247.35</v>
      </c>
      <c r="I363" s="30">
        <f t="shared" si="110"/>
        <v>247.35</v>
      </c>
      <c r="J363" s="30">
        <v>130.95000000000002</v>
      </c>
      <c r="K363" s="12">
        <f t="shared" si="111"/>
        <v>270.63</v>
      </c>
      <c r="L363" s="12">
        <f t="shared" si="112"/>
        <v>267.72000000000003</v>
      </c>
      <c r="M363" s="12">
        <f t="shared" si="113"/>
        <v>267.72000000000003</v>
      </c>
      <c r="N363" s="12">
        <f t="shared" si="114"/>
        <v>261.90000000000003</v>
      </c>
      <c r="O363" s="12">
        <f t="shared" si="115"/>
        <v>261.90000000000003</v>
      </c>
      <c r="P363" s="12">
        <f t="shared" si="116"/>
        <v>276.45</v>
      </c>
      <c r="Q363" s="30">
        <f t="shared" si="104"/>
        <v>276.45</v>
      </c>
    </row>
    <row r="364" spans="1:17" ht="15.75" customHeight="1">
      <c r="A364" s="3">
        <v>97607</v>
      </c>
      <c r="B364" s="7" t="s">
        <v>360</v>
      </c>
      <c r="C364" s="20">
        <v>1690</v>
      </c>
      <c r="D364" s="12">
        <f t="shared" si="105"/>
        <v>1521</v>
      </c>
      <c r="E364" s="30">
        <f t="shared" si="106"/>
        <v>1605.5</v>
      </c>
      <c r="F364" s="30">
        <f t="shared" si="107"/>
        <v>760.5</v>
      </c>
      <c r="G364" s="30">
        <f t="shared" si="108"/>
        <v>760.5</v>
      </c>
      <c r="H364" s="30">
        <f t="shared" si="109"/>
        <v>1436.5</v>
      </c>
      <c r="I364" s="30">
        <f t="shared" si="110"/>
        <v>1436.5</v>
      </c>
      <c r="J364" s="30">
        <v>760.5</v>
      </c>
      <c r="K364" s="12">
        <f t="shared" si="111"/>
        <v>1571.7</v>
      </c>
      <c r="L364" s="12">
        <f t="shared" si="112"/>
        <v>1554.8</v>
      </c>
      <c r="M364" s="12">
        <f t="shared" si="113"/>
        <v>1554.8</v>
      </c>
      <c r="N364" s="12">
        <f t="shared" si="114"/>
        <v>1521</v>
      </c>
      <c r="O364" s="12">
        <f t="shared" si="115"/>
        <v>1521</v>
      </c>
      <c r="P364" s="12">
        <f t="shared" si="116"/>
        <v>1605.5</v>
      </c>
      <c r="Q364" s="30">
        <f t="shared" si="104"/>
        <v>1605.5</v>
      </c>
    </row>
    <row r="365" spans="1:17" ht="15.75" customHeight="1">
      <c r="A365" s="3">
        <v>97608</v>
      </c>
      <c r="B365" s="7" t="s">
        <v>359</v>
      </c>
      <c r="C365" s="20">
        <v>291</v>
      </c>
      <c r="D365" s="12">
        <f t="shared" si="105"/>
        <v>261.90000000000003</v>
      </c>
      <c r="E365" s="30">
        <f t="shared" si="106"/>
        <v>276.45</v>
      </c>
      <c r="F365" s="30">
        <f t="shared" si="107"/>
        <v>130.95000000000002</v>
      </c>
      <c r="G365" s="30">
        <f t="shared" si="108"/>
        <v>130.95000000000002</v>
      </c>
      <c r="H365" s="30">
        <f t="shared" si="109"/>
        <v>247.35</v>
      </c>
      <c r="I365" s="30">
        <f t="shared" si="110"/>
        <v>247.35</v>
      </c>
      <c r="J365" s="30">
        <v>130.95000000000002</v>
      </c>
      <c r="K365" s="12">
        <f t="shared" si="111"/>
        <v>270.63</v>
      </c>
      <c r="L365" s="12">
        <f t="shared" si="112"/>
        <v>267.72000000000003</v>
      </c>
      <c r="M365" s="12">
        <f t="shared" si="113"/>
        <v>267.72000000000003</v>
      </c>
      <c r="N365" s="12">
        <f t="shared" si="114"/>
        <v>261.90000000000003</v>
      </c>
      <c r="O365" s="12">
        <f t="shared" si="115"/>
        <v>261.90000000000003</v>
      </c>
      <c r="P365" s="12">
        <f t="shared" si="116"/>
        <v>276.45</v>
      </c>
      <c r="Q365" s="30">
        <f t="shared" si="104"/>
        <v>276.45</v>
      </c>
    </row>
    <row r="366" spans="1:17" ht="15.75" customHeight="1">
      <c r="A366" s="3">
        <v>97610</v>
      </c>
      <c r="B366" s="7" t="s">
        <v>361</v>
      </c>
      <c r="C366" s="20">
        <v>549</v>
      </c>
      <c r="D366" s="12">
        <f t="shared" si="105"/>
        <v>494.1</v>
      </c>
      <c r="E366" s="30">
        <f t="shared" si="106"/>
        <v>521.54999999999995</v>
      </c>
      <c r="F366" s="30">
        <f t="shared" si="107"/>
        <v>247.05</v>
      </c>
      <c r="G366" s="30">
        <f t="shared" si="108"/>
        <v>247.05</v>
      </c>
      <c r="H366" s="30">
        <f t="shared" si="109"/>
        <v>466.65</v>
      </c>
      <c r="I366" s="30">
        <f t="shared" si="110"/>
        <v>466.65</v>
      </c>
      <c r="J366" s="30">
        <v>247.05</v>
      </c>
      <c r="K366" s="12">
        <f t="shared" si="111"/>
        <v>510.57000000000005</v>
      </c>
      <c r="L366" s="12">
        <f t="shared" si="112"/>
        <v>505.08000000000004</v>
      </c>
      <c r="M366" s="12">
        <f t="shared" si="113"/>
        <v>505.08000000000004</v>
      </c>
      <c r="N366" s="12">
        <f t="shared" si="114"/>
        <v>494.1</v>
      </c>
      <c r="O366" s="12">
        <f t="shared" si="115"/>
        <v>494.1</v>
      </c>
      <c r="P366" s="12">
        <f t="shared" si="116"/>
        <v>521.54999999999995</v>
      </c>
      <c r="Q366" s="30">
        <f t="shared" si="104"/>
        <v>521.54999999999995</v>
      </c>
    </row>
    <row r="367" spans="1:17" ht="15.75" customHeight="1">
      <c r="A367" s="3">
        <v>97760</v>
      </c>
      <c r="B367" s="7" t="s">
        <v>362</v>
      </c>
      <c r="C367" s="20">
        <v>45</v>
      </c>
      <c r="D367" s="12">
        <f t="shared" si="105"/>
        <v>40.5</v>
      </c>
      <c r="E367" s="30">
        <f t="shared" si="106"/>
        <v>42.75</v>
      </c>
      <c r="F367" s="30">
        <f t="shared" si="107"/>
        <v>20.25</v>
      </c>
      <c r="G367" s="30">
        <f t="shared" si="108"/>
        <v>20.25</v>
      </c>
      <c r="H367" s="30">
        <f t="shared" si="109"/>
        <v>38.25</v>
      </c>
      <c r="I367" s="30">
        <f t="shared" si="110"/>
        <v>38.25</v>
      </c>
      <c r="J367" s="30">
        <v>20.25</v>
      </c>
      <c r="K367" s="12">
        <f t="shared" si="111"/>
        <v>41.85</v>
      </c>
      <c r="L367" s="12">
        <f t="shared" si="112"/>
        <v>41.4</v>
      </c>
      <c r="M367" s="12">
        <f t="shared" si="113"/>
        <v>41.4</v>
      </c>
      <c r="N367" s="12">
        <f t="shared" si="114"/>
        <v>40.5</v>
      </c>
      <c r="O367" s="12">
        <f t="shared" si="115"/>
        <v>40.5</v>
      </c>
      <c r="P367" s="12">
        <f t="shared" si="116"/>
        <v>42.75</v>
      </c>
      <c r="Q367" s="30">
        <f t="shared" si="104"/>
        <v>42.75</v>
      </c>
    </row>
    <row r="368" spans="1:17" ht="15.75" customHeight="1">
      <c r="A368" s="39">
        <v>82550</v>
      </c>
      <c r="B368" s="38" t="s">
        <v>365</v>
      </c>
      <c r="C368" s="12">
        <v>66.75</v>
      </c>
      <c r="D368" s="12">
        <f t="shared" si="105"/>
        <v>60.075000000000003</v>
      </c>
      <c r="E368" s="30">
        <f t="shared" si="106"/>
        <v>63.412499999999994</v>
      </c>
      <c r="F368" s="30">
        <f t="shared" si="107"/>
        <v>6.51</v>
      </c>
      <c r="G368" s="30">
        <v>6.51</v>
      </c>
      <c r="H368" s="30">
        <f t="shared" si="109"/>
        <v>56.737499999999997</v>
      </c>
      <c r="I368" s="30">
        <f t="shared" si="110"/>
        <v>56.737499999999997</v>
      </c>
      <c r="J368" s="30">
        <v>6.51</v>
      </c>
      <c r="K368" s="12">
        <f t="shared" si="111"/>
        <v>62.077500000000001</v>
      </c>
      <c r="L368" s="12">
        <f t="shared" si="112"/>
        <v>61.410000000000004</v>
      </c>
      <c r="M368" s="12">
        <f t="shared" si="113"/>
        <v>61.410000000000004</v>
      </c>
      <c r="N368" s="12">
        <f t="shared" si="114"/>
        <v>60.075000000000003</v>
      </c>
      <c r="O368" s="12">
        <f t="shared" si="115"/>
        <v>60.075000000000003</v>
      </c>
      <c r="P368" s="12">
        <f t="shared" si="116"/>
        <v>63.412499999999994</v>
      </c>
      <c r="Q368" s="30">
        <f t="shared" si="104"/>
        <v>63.412499999999994</v>
      </c>
    </row>
    <row r="369" spans="1:17" ht="15.75" customHeight="1">
      <c r="A369" s="39">
        <v>82272</v>
      </c>
      <c r="B369" s="38" t="s">
        <v>363</v>
      </c>
      <c r="C369" s="12">
        <v>8</v>
      </c>
      <c r="D369" s="12">
        <f t="shared" si="105"/>
        <v>7.2</v>
      </c>
      <c r="E369" s="30">
        <f t="shared" si="106"/>
        <v>7.6</v>
      </c>
      <c r="F369" s="30">
        <f t="shared" si="107"/>
        <v>4.2300000000000004</v>
      </c>
      <c r="G369" s="30">
        <v>4.2300000000000004</v>
      </c>
      <c r="H369" s="30">
        <f t="shared" si="109"/>
        <v>6.8</v>
      </c>
      <c r="I369" s="30">
        <f t="shared" si="110"/>
        <v>6.8</v>
      </c>
      <c r="J369" s="30">
        <v>4.2300000000000004</v>
      </c>
      <c r="K369" s="12">
        <f t="shared" si="111"/>
        <v>7.44</v>
      </c>
      <c r="L369" s="12">
        <f t="shared" si="112"/>
        <v>7.36</v>
      </c>
      <c r="M369" s="12">
        <f t="shared" si="113"/>
        <v>7.36</v>
      </c>
      <c r="N369" s="12">
        <f t="shared" si="114"/>
        <v>7.2</v>
      </c>
      <c r="O369" s="12">
        <f t="shared" si="115"/>
        <v>7.2</v>
      </c>
      <c r="P369" s="12">
        <f t="shared" si="116"/>
        <v>7.6</v>
      </c>
      <c r="Q369" s="30">
        <f t="shared" si="104"/>
        <v>7.6</v>
      </c>
    </row>
    <row r="370" spans="1:17" ht="15.75" customHeight="1">
      <c r="A370" s="39">
        <v>83036</v>
      </c>
      <c r="B370" s="38" t="s">
        <v>367</v>
      </c>
      <c r="C370" s="12">
        <v>59</v>
      </c>
      <c r="D370" s="12">
        <f t="shared" si="105"/>
        <v>53.1</v>
      </c>
      <c r="E370" s="33">
        <f t="shared" si="106"/>
        <v>56.05</v>
      </c>
      <c r="F370" s="33">
        <f t="shared" si="107"/>
        <v>9.7100000000000009</v>
      </c>
      <c r="G370" s="30">
        <v>9.7100000000000009</v>
      </c>
      <c r="H370" s="30">
        <f t="shared" si="109"/>
        <v>50.15</v>
      </c>
      <c r="I370" s="30">
        <f t="shared" si="110"/>
        <v>50.15</v>
      </c>
      <c r="J370" s="30">
        <v>9.7100000000000009</v>
      </c>
      <c r="K370" s="12">
        <f t="shared" si="111"/>
        <v>54.870000000000005</v>
      </c>
      <c r="L370" s="12">
        <f t="shared" si="112"/>
        <v>54.28</v>
      </c>
      <c r="M370" s="12">
        <f t="shared" si="113"/>
        <v>54.28</v>
      </c>
      <c r="N370" s="12">
        <f t="shared" si="114"/>
        <v>53.1</v>
      </c>
      <c r="O370" s="12">
        <f t="shared" si="115"/>
        <v>53.1</v>
      </c>
      <c r="P370" s="12">
        <f t="shared" si="116"/>
        <v>56.05</v>
      </c>
      <c r="Q370" s="30">
        <f t="shared" si="104"/>
        <v>56.05</v>
      </c>
    </row>
    <row r="371" spans="1:17" ht="15.75" customHeight="1">
      <c r="A371" s="39">
        <v>87804</v>
      </c>
      <c r="B371" s="38" t="s">
        <v>374</v>
      </c>
      <c r="C371" s="15" t="s">
        <v>402</v>
      </c>
      <c r="D371" s="15" t="s">
        <v>403</v>
      </c>
      <c r="E371" s="33">
        <v>73.150000000000006</v>
      </c>
      <c r="F371" s="33">
        <f t="shared" si="107"/>
        <v>16.55</v>
      </c>
      <c r="G371" s="37">
        <v>16.55</v>
      </c>
      <c r="H371" s="15" t="s">
        <v>417</v>
      </c>
      <c r="I371" s="15" t="s">
        <v>417</v>
      </c>
      <c r="J371" s="37">
        <v>16.55</v>
      </c>
      <c r="K371" s="15" t="s">
        <v>405</v>
      </c>
      <c r="L371" s="15" t="s">
        <v>406</v>
      </c>
      <c r="M371" s="15" t="s">
        <v>406</v>
      </c>
      <c r="N371" s="15" t="s">
        <v>403</v>
      </c>
      <c r="O371" s="15" t="s">
        <v>403</v>
      </c>
      <c r="P371" s="15" t="s">
        <v>407</v>
      </c>
      <c r="Q371" s="15" t="s">
        <v>407</v>
      </c>
    </row>
    <row r="372" spans="1:17" ht="15.75" customHeight="1">
      <c r="A372" s="39">
        <v>87449</v>
      </c>
      <c r="B372" s="38" t="s">
        <v>373</v>
      </c>
      <c r="C372" s="15" t="s">
        <v>400</v>
      </c>
      <c r="D372" s="15" t="s">
        <v>401</v>
      </c>
      <c r="E372" s="33">
        <v>63.98</v>
      </c>
      <c r="F372" s="33">
        <f>MIN(G372:Q372)</f>
        <v>11.98</v>
      </c>
      <c r="G372" s="37">
        <v>11.98</v>
      </c>
      <c r="H372" s="15" t="s">
        <v>418</v>
      </c>
      <c r="I372" s="15" t="s">
        <v>418</v>
      </c>
      <c r="J372" s="37">
        <v>11.98</v>
      </c>
      <c r="K372" s="15" t="s">
        <v>408</v>
      </c>
      <c r="L372" s="15" t="s">
        <v>409</v>
      </c>
      <c r="M372" s="15" t="s">
        <v>409</v>
      </c>
      <c r="N372" s="15" t="s">
        <v>401</v>
      </c>
      <c r="O372" s="15" t="s">
        <v>401</v>
      </c>
      <c r="P372" s="15" t="s">
        <v>410</v>
      </c>
      <c r="Q372" s="15" t="s">
        <v>410</v>
      </c>
    </row>
    <row r="373" spans="1:17" ht="15.75" customHeight="1">
      <c r="A373" s="39">
        <v>87880</v>
      </c>
      <c r="B373" s="38" t="s">
        <v>375</v>
      </c>
      <c r="C373" s="12">
        <v>77</v>
      </c>
      <c r="D373" s="12">
        <f t="shared" si="105"/>
        <v>69.3</v>
      </c>
      <c r="E373" s="33">
        <f t="shared" si="106"/>
        <v>73.149999999999991</v>
      </c>
      <c r="F373" s="33">
        <f t="shared" si="107"/>
        <v>16.53</v>
      </c>
      <c r="G373" s="30">
        <v>16.53</v>
      </c>
      <c r="H373" s="30">
        <f t="shared" si="109"/>
        <v>65.45</v>
      </c>
      <c r="I373" s="30">
        <f t="shared" si="110"/>
        <v>65.45</v>
      </c>
      <c r="J373" s="30">
        <v>16.53</v>
      </c>
      <c r="K373" s="12">
        <f t="shared" si="111"/>
        <v>71.61</v>
      </c>
      <c r="L373" s="12">
        <f t="shared" si="112"/>
        <v>70.84</v>
      </c>
      <c r="M373" s="12">
        <f t="shared" si="113"/>
        <v>70.84</v>
      </c>
      <c r="N373" s="12">
        <f t="shared" si="114"/>
        <v>69.3</v>
      </c>
      <c r="O373" s="12">
        <f t="shared" si="115"/>
        <v>69.3</v>
      </c>
      <c r="P373" s="12">
        <f t="shared" si="116"/>
        <v>73.149999999999991</v>
      </c>
      <c r="Q373" s="30">
        <f>0.95*C373</f>
        <v>73.149999999999991</v>
      </c>
    </row>
    <row r="374" spans="1:17" ht="15.75" customHeight="1">
      <c r="A374" s="39">
        <v>86140</v>
      </c>
      <c r="B374" s="38" t="s">
        <v>372</v>
      </c>
      <c r="C374" s="12">
        <v>48.15</v>
      </c>
      <c r="D374" s="12">
        <f t="shared" si="105"/>
        <v>43.335000000000001</v>
      </c>
      <c r="E374" s="33">
        <f t="shared" si="106"/>
        <v>45.7425</v>
      </c>
      <c r="F374" s="33">
        <f t="shared" si="107"/>
        <v>5.18</v>
      </c>
      <c r="G374" s="30">
        <v>5.18</v>
      </c>
      <c r="H374" s="30">
        <f t="shared" si="109"/>
        <v>40.927499999999995</v>
      </c>
      <c r="I374" s="30">
        <f t="shared" si="110"/>
        <v>40.927499999999995</v>
      </c>
      <c r="J374" s="30">
        <v>5.18</v>
      </c>
      <c r="K374" s="12">
        <f t="shared" si="111"/>
        <v>44.779499999999999</v>
      </c>
      <c r="L374" s="12">
        <f t="shared" si="112"/>
        <v>44.298000000000002</v>
      </c>
      <c r="M374" s="12">
        <f t="shared" si="113"/>
        <v>44.298000000000002</v>
      </c>
      <c r="N374" s="12">
        <f t="shared" si="114"/>
        <v>43.335000000000001</v>
      </c>
      <c r="O374" s="12">
        <f t="shared" si="115"/>
        <v>43.335000000000001</v>
      </c>
      <c r="P374" s="12">
        <f t="shared" si="116"/>
        <v>45.7425</v>
      </c>
      <c r="Q374" s="30">
        <f>0.95*C374</f>
        <v>45.7425</v>
      </c>
    </row>
    <row r="375" spans="1:17" ht="15.75" customHeight="1">
      <c r="A375" s="39">
        <v>83735</v>
      </c>
      <c r="B375" s="38" t="s">
        <v>368</v>
      </c>
      <c r="C375" s="15" t="s">
        <v>398</v>
      </c>
      <c r="D375" s="15" t="s">
        <v>399</v>
      </c>
      <c r="E375" s="33">
        <v>51.54</v>
      </c>
      <c r="F375" s="33">
        <f t="shared" si="107"/>
        <v>6.7</v>
      </c>
      <c r="G375" s="37">
        <v>6.7</v>
      </c>
      <c r="H375" s="15" t="s">
        <v>419</v>
      </c>
      <c r="I375" s="15" t="s">
        <v>419</v>
      </c>
      <c r="J375" s="37">
        <v>6.7</v>
      </c>
      <c r="K375" s="15" t="s">
        <v>411</v>
      </c>
      <c r="L375" s="15" t="s">
        <v>412</v>
      </c>
      <c r="M375" s="15" t="s">
        <v>412</v>
      </c>
      <c r="N375" s="15" t="s">
        <v>399</v>
      </c>
      <c r="O375" s="15" t="s">
        <v>399</v>
      </c>
      <c r="P375" s="15" t="s">
        <v>413</v>
      </c>
      <c r="Q375" s="15" t="s">
        <v>413</v>
      </c>
    </row>
    <row r="376" spans="1:17" ht="15.75" customHeight="1">
      <c r="A376" s="39">
        <v>84550</v>
      </c>
      <c r="B376" s="38" t="s">
        <v>371</v>
      </c>
      <c r="C376" s="12">
        <v>42.85</v>
      </c>
      <c r="D376" s="12">
        <f t="shared" si="105"/>
        <v>38.565000000000005</v>
      </c>
      <c r="E376" s="33">
        <f t="shared" si="106"/>
        <v>40.707499999999996</v>
      </c>
      <c r="F376" s="33">
        <f t="shared" si="107"/>
        <v>4.5199999999999996</v>
      </c>
      <c r="G376" s="30">
        <v>4.5199999999999996</v>
      </c>
      <c r="H376" s="30">
        <f t="shared" si="109"/>
        <v>36.422499999999999</v>
      </c>
      <c r="I376" s="30">
        <f t="shared" si="110"/>
        <v>36.422499999999999</v>
      </c>
      <c r="J376" s="30">
        <v>4.5199999999999996</v>
      </c>
      <c r="K376" s="12">
        <f t="shared" si="111"/>
        <v>39.850500000000004</v>
      </c>
      <c r="L376" s="12">
        <f t="shared" si="112"/>
        <v>39.422000000000004</v>
      </c>
      <c r="M376" s="12">
        <f t="shared" si="113"/>
        <v>39.422000000000004</v>
      </c>
      <c r="N376" s="12">
        <f t="shared" si="114"/>
        <v>38.565000000000005</v>
      </c>
      <c r="O376" s="12">
        <f t="shared" si="115"/>
        <v>38.565000000000005</v>
      </c>
      <c r="P376" s="12">
        <f t="shared" si="116"/>
        <v>40.707499999999996</v>
      </c>
      <c r="Q376" s="30">
        <f>0.95*C376</f>
        <v>40.707499999999996</v>
      </c>
    </row>
    <row r="377" spans="1:17" ht="15.75" customHeight="1">
      <c r="A377" s="39">
        <v>84439</v>
      </c>
      <c r="B377" s="38" t="s">
        <v>370</v>
      </c>
      <c r="C377" s="12">
        <v>86.8</v>
      </c>
      <c r="D377" s="12">
        <f t="shared" si="105"/>
        <v>78.12</v>
      </c>
      <c r="E377" s="33">
        <f t="shared" si="106"/>
        <v>82.46</v>
      </c>
      <c r="F377" s="33">
        <f t="shared" si="107"/>
        <v>9.02</v>
      </c>
      <c r="G377" s="30">
        <v>9.02</v>
      </c>
      <c r="H377" s="30">
        <f t="shared" si="109"/>
        <v>73.78</v>
      </c>
      <c r="I377" s="30">
        <f t="shared" si="110"/>
        <v>73.78</v>
      </c>
      <c r="J377" s="30">
        <v>9.02</v>
      </c>
      <c r="K377" s="12">
        <f t="shared" si="111"/>
        <v>80.724000000000004</v>
      </c>
      <c r="L377" s="12">
        <f t="shared" si="112"/>
        <v>79.855999999999995</v>
      </c>
      <c r="M377" s="12">
        <f t="shared" si="113"/>
        <v>79.855999999999995</v>
      </c>
      <c r="N377" s="12">
        <f t="shared" si="114"/>
        <v>78.12</v>
      </c>
      <c r="O377" s="12">
        <f t="shared" si="115"/>
        <v>78.12</v>
      </c>
      <c r="P377" s="12">
        <f t="shared" si="116"/>
        <v>82.46</v>
      </c>
      <c r="Q377" s="30">
        <f>0.95*C377</f>
        <v>82.46</v>
      </c>
    </row>
    <row r="378" spans="1:17" ht="15.75" customHeight="1">
      <c r="A378" s="39">
        <v>82728</v>
      </c>
      <c r="B378" s="38" t="s">
        <v>366</v>
      </c>
      <c r="C378" s="12">
        <v>89.55</v>
      </c>
      <c r="D378" s="12">
        <f t="shared" si="105"/>
        <v>80.594999999999999</v>
      </c>
      <c r="E378" s="33">
        <f t="shared" si="106"/>
        <v>85.072499999999991</v>
      </c>
      <c r="F378" s="33">
        <f t="shared" si="107"/>
        <v>13.63</v>
      </c>
      <c r="G378" s="30">
        <v>13.63</v>
      </c>
      <c r="H378" s="30">
        <f t="shared" si="109"/>
        <v>76.117499999999993</v>
      </c>
      <c r="I378" s="30">
        <f t="shared" si="110"/>
        <v>76.117499999999993</v>
      </c>
      <c r="J378" s="30">
        <v>13.63</v>
      </c>
      <c r="K378" s="12">
        <f t="shared" si="111"/>
        <v>83.281500000000008</v>
      </c>
      <c r="L378" s="12">
        <f t="shared" si="112"/>
        <v>82.385999999999996</v>
      </c>
      <c r="M378" s="12">
        <f t="shared" si="113"/>
        <v>82.385999999999996</v>
      </c>
      <c r="N378" s="12">
        <f t="shared" si="114"/>
        <v>80.594999999999999</v>
      </c>
      <c r="O378" s="12">
        <f t="shared" si="115"/>
        <v>80.594999999999999</v>
      </c>
      <c r="P378" s="12">
        <f t="shared" si="116"/>
        <v>85.072499999999991</v>
      </c>
      <c r="Q378" s="30">
        <f>0.95*C378</f>
        <v>85.072499999999991</v>
      </c>
    </row>
    <row r="379" spans="1:17" ht="15.75" customHeight="1">
      <c r="A379" s="39">
        <v>82306</v>
      </c>
      <c r="B379" s="38" t="s">
        <v>364</v>
      </c>
      <c r="C379" s="12">
        <v>133.75</v>
      </c>
      <c r="D379" s="12">
        <f t="shared" si="105"/>
        <v>120.375</v>
      </c>
      <c r="E379" s="33">
        <f t="shared" si="106"/>
        <v>127.0625</v>
      </c>
      <c r="F379" s="33">
        <f t="shared" si="107"/>
        <v>29.6</v>
      </c>
      <c r="G379" s="30">
        <v>29.6</v>
      </c>
      <c r="H379" s="30">
        <f t="shared" si="109"/>
        <v>113.6875</v>
      </c>
      <c r="I379" s="30">
        <f t="shared" si="110"/>
        <v>113.6875</v>
      </c>
      <c r="J379" s="30">
        <v>29.6</v>
      </c>
      <c r="K379" s="12">
        <f t="shared" si="111"/>
        <v>124.3875</v>
      </c>
      <c r="L379" s="12">
        <f t="shared" si="112"/>
        <v>123.05000000000001</v>
      </c>
      <c r="M379" s="12">
        <f t="shared" si="113"/>
        <v>123.05000000000001</v>
      </c>
      <c r="N379" s="12">
        <f t="shared" si="114"/>
        <v>120.375</v>
      </c>
      <c r="O379" s="12">
        <f t="shared" si="115"/>
        <v>120.375</v>
      </c>
      <c r="P379" s="12">
        <f t="shared" si="116"/>
        <v>127.0625</v>
      </c>
      <c r="Q379" s="30">
        <f>0.95*C379</f>
        <v>127.0625</v>
      </c>
    </row>
    <row r="380" spans="1:17" ht="15.75" customHeight="1">
      <c r="A380" s="39">
        <v>84403</v>
      </c>
      <c r="B380" s="38" t="s">
        <v>369</v>
      </c>
      <c r="C380" s="15" t="s">
        <v>396</v>
      </c>
      <c r="D380" s="15" t="s">
        <v>397</v>
      </c>
      <c r="E380" s="33">
        <v>135.71</v>
      </c>
      <c r="F380" s="33">
        <f t="shared" si="107"/>
        <v>25.81</v>
      </c>
      <c r="G380" s="37">
        <v>25.81</v>
      </c>
      <c r="H380" s="15" t="s">
        <v>420</v>
      </c>
      <c r="I380" s="15" t="s">
        <v>420</v>
      </c>
      <c r="J380" s="37">
        <v>25.81</v>
      </c>
      <c r="K380" s="15" t="s">
        <v>414</v>
      </c>
      <c r="L380" s="15" t="s">
        <v>415</v>
      </c>
      <c r="M380" s="15" t="s">
        <v>415</v>
      </c>
      <c r="N380" s="15" t="s">
        <v>397</v>
      </c>
      <c r="O380" s="15" t="s">
        <v>397</v>
      </c>
      <c r="P380" s="15" t="s">
        <v>416</v>
      </c>
      <c r="Q380" s="15" t="s">
        <v>416</v>
      </c>
    </row>
    <row r="381" spans="1:17" ht="15.75" customHeight="1"/>
    <row r="382" spans="1:17" ht="15.75" customHeight="1"/>
    <row r="383" spans="1:17" ht="15.75" customHeight="1"/>
    <row r="384" spans="1:17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conditionalFormatting sqref="A337:A367">
    <cfRule type="duplicateValues" dxfId="0" priority="1"/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"/>
  <sheetViews>
    <sheetView workbookViewId="0">
      <selection activeCell="F4" sqref="F4"/>
    </sheetView>
  </sheetViews>
  <sheetFormatPr defaultRowHeight="14.25"/>
  <sheetData>
    <row r="2" spans="2:6">
      <c r="D2" s="4"/>
    </row>
    <row r="4" spans="2:6">
      <c r="B4" s="4"/>
      <c r="C4" t="s">
        <v>85</v>
      </c>
      <c r="F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W. Mulvey</dc:creator>
  <cp:lastModifiedBy>Tyler W. Mulvey</cp:lastModifiedBy>
  <dcterms:created xsi:type="dcterms:W3CDTF">2020-12-02T20:19:00Z</dcterms:created>
  <dcterms:modified xsi:type="dcterms:W3CDTF">2021-01-01T03:13:08Z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